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CENTRADO\AMSP CTAPUB2017\AMSP 2020\AMSP CUENTA PUBLICA CUARTO TRIMESTRE 2020\"/>
    </mc:Choice>
  </mc:AlternateContent>
  <xr:revisionPtr revIDLastSave="0" documentId="13_ncr:1_{859CBAE7-AEE1-413A-95BC-084BDE96399B}" xr6:coauthVersionLast="45" xr6:coauthVersionMax="45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ACT!$C$1:$C$225</definedName>
  </definedNames>
  <calcPr calcId="191029"/>
</workbook>
</file>

<file path=xl/calcChain.xml><?xml version="1.0" encoding="utf-8"?>
<calcChain xmlns="http://schemas.openxmlformats.org/spreadsheetml/2006/main">
  <c r="C12" i="63" l="1"/>
  <c r="C5" i="63"/>
  <c r="D199" i="59"/>
  <c r="C199" i="59"/>
  <c r="D171" i="59"/>
  <c r="E171" i="59"/>
  <c r="F171" i="59"/>
  <c r="G171" i="59"/>
  <c r="C171" i="59"/>
  <c r="D134" i="59" l="1"/>
  <c r="C16" i="59" l="1"/>
  <c r="C23" i="65" l="1"/>
  <c r="D23" i="65"/>
  <c r="F23" i="65"/>
  <c r="E23" i="65"/>
  <c r="D19" i="65"/>
  <c r="E19" i="65"/>
  <c r="F19" i="65"/>
  <c r="C19" i="65"/>
  <c r="C8" i="65" s="1"/>
  <c r="E8" i="65" l="1"/>
  <c r="D8" i="65"/>
  <c r="E43" i="62"/>
  <c r="C43" i="62"/>
  <c r="D116" i="59" l="1"/>
  <c r="E116" i="59"/>
  <c r="C116" i="59"/>
  <c r="D47" i="59"/>
  <c r="C47" i="59"/>
  <c r="C191" i="60" l="1"/>
  <c r="C190" i="60" s="1"/>
  <c r="D192" i="59"/>
  <c r="D191" i="59" s="1"/>
  <c r="E192" i="59"/>
  <c r="F192" i="59"/>
  <c r="G192" i="59"/>
  <c r="C192" i="59"/>
  <c r="C191" i="59" s="1"/>
  <c r="D41" i="65" l="1"/>
  <c r="E41" i="65"/>
  <c r="F41" i="65"/>
  <c r="C41" i="65"/>
  <c r="D53" i="62"/>
  <c r="D52" i="62" s="1"/>
  <c r="C53" i="62"/>
  <c r="C52" i="62" s="1"/>
  <c r="E34" i="62"/>
  <c r="C34" i="62"/>
  <c r="E15" i="62" l="1"/>
  <c r="E14" i="62"/>
  <c r="E13" i="62"/>
  <c r="E12" i="62"/>
  <c r="E10" i="62"/>
  <c r="E9" i="62"/>
  <c r="D11" i="62"/>
  <c r="E11" i="62"/>
  <c r="C11" i="62"/>
  <c r="D8" i="62"/>
  <c r="C8" i="62"/>
  <c r="C16" i="61"/>
  <c r="C14" i="61"/>
  <c r="C122" i="60"/>
  <c r="C112" i="60"/>
  <c r="C21" i="62" l="1"/>
  <c r="D21" i="62"/>
  <c r="C104" i="60"/>
  <c r="C103" i="60" s="1"/>
  <c r="E8" i="62"/>
  <c r="E21" i="62" s="1"/>
  <c r="C80" i="60"/>
  <c r="C79" i="60" s="1"/>
  <c r="C78" i="60" s="1"/>
  <c r="C76" i="60"/>
  <c r="C75" i="60" s="1"/>
  <c r="C74" i="60" l="1"/>
  <c r="C73" i="60" s="1"/>
  <c r="C37" i="60"/>
  <c r="C8" i="60" s="1"/>
  <c r="D198" i="59"/>
  <c r="D197" i="59" s="1"/>
  <c r="C198" i="59"/>
  <c r="C197" i="59" s="1"/>
  <c r="C169" i="59" s="1"/>
  <c r="E197" i="59"/>
  <c r="F197" i="59"/>
  <c r="G197" i="59"/>
  <c r="F169" i="59"/>
  <c r="H169" i="59"/>
  <c r="D143" i="59"/>
  <c r="D142" i="59" s="1"/>
  <c r="D141" i="59" s="1"/>
  <c r="D140" i="59" s="1"/>
  <c r="E143" i="59"/>
  <c r="E142" i="59" s="1"/>
  <c r="E141" i="59" s="1"/>
  <c r="E140" i="59" s="1"/>
  <c r="F143" i="59"/>
  <c r="F142" i="59" s="1"/>
  <c r="F141" i="59" s="1"/>
  <c r="F140" i="59" s="1"/>
  <c r="G143" i="59"/>
  <c r="G142" i="59" s="1"/>
  <c r="G141" i="59" s="1"/>
  <c r="G140" i="59" s="1"/>
  <c r="C143" i="59"/>
  <c r="C142" i="59" s="1"/>
  <c r="C141" i="59" s="1"/>
  <c r="C140" i="59" s="1"/>
  <c r="D133" i="59"/>
  <c r="D132" i="59" s="1"/>
  <c r="D131" i="59" s="1"/>
  <c r="D130" i="59" s="1"/>
  <c r="E134" i="59"/>
  <c r="E133" i="59" s="1"/>
  <c r="E132" i="59" s="1"/>
  <c r="E131" i="59" s="1"/>
  <c r="C134" i="59"/>
  <c r="C133" i="59" s="1"/>
  <c r="C132" i="59" s="1"/>
  <c r="C131" i="59" s="1"/>
  <c r="D112" i="59"/>
  <c r="E112" i="59"/>
  <c r="D119" i="59"/>
  <c r="E119" i="59"/>
  <c r="C119" i="59"/>
  <c r="C112" i="59"/>
  <c r="D110" i="59"/>
  <c r="E110" i="59"/>
  <c r="C110" i="59"/>
  <c r="D106" i="59"/>
  <c r="E106" i="59"/>
  <c r="C106" i="59"/>
  <c r="D101" i="59"/>
  <c r="E101" i="59"/>
  <c r="C101" i="59"/>
  <c r="D95" i="59"/>
  <c r="D94" i="59" s="1"/>
  <c r="D93" i="59" s="1"/>
  <c r="D92" i="59" s="1"/>
  <c r="D87" i="59" s="1"/>
  <c r="E95" i="59"/>
  <c r="E94" i="59" s="1"/>
  <c r="E93" i="59" s="1"/>
  <c r="E92" i="59" s="1"/>
  <c r="E87" i="59" s="1"/>
  <c r="C95" i="59"/>
  <c r="C94" i="59" s="1"/>
  <c r="C93" i="59" s="1"/>
  <c r="C92" i="59" s="1"/>
  <c r="C87" i="59" s="1"/>
  <c r="D46" i="59"/>
  <c r="C46" i="59"/>
  <c r="D27" i="59"/>
  <c r="C27" i="59"/>
  <c r="D23" i="59"/>
  <c r="C23" i="59"/>
  <c r="C15" i="59"/>
  <c r="E100" i="59" l="1"/>
  <c r="D169" i="59"/>
  <c r="G169" i="59"/>
  <c r="E169" i="59"/>
  <c r="C130" i="59"/>
  <c r="E130" i="59"/>
  <c r="D100" i="59"/>
  <c r="C100" i="59"/>
  <c r="C30" i="64" l="1"/>
  <c r="C7" i="64"/>
  <c r="C15" i="63"/>
  <c r="C7" i="63"/>
  <c r="D225" i="60"/>
  <c r="D224" i="60"/>
  <c r="D223" i="60"/>
  <c r="D222" i="60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1" i="60"/>
  <c r="D110" i="60"/>
  <c r="D109" i="60"/>
  <c r="D108" i="60"/>
  <c r="D107" i="60"/>
  <c r="D106" i="60"/>
  <c r="D105" i="60"/>
  <c r="D104" i="60"/>
  <c r="D103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14" i="59"/>
  <c r="F14" i="59" s="1"/>
  <c r="G14" i="59" s="1"/>
  <c r="C20" i="63" l="1"/>
  <c r="C39" i="64"/>
  <c r="D112" i="60"/>
  <c r="E1" i="61"/>
  <c r="E3" i="61"/>
  <c r="E2" i="61"/>
  <c r="A3" i="62"/>
  <c r="A3" i="61"/>
  <c r="A1" i="62"/>
  <c r="A1" i="61"/>
</calcChain>
</file>

<file path=xl/sharedStrings.xml><?xml version="1.0" encoding="utf-8"?>
<sst xmlns="http://schemas.openxmlformats.org/spreadsheetml/2006/main" count="1210" uniqueCount="857">
  <si>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</si>
  <si>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</si>
  <si>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</si>
  <si>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</si>
  <si>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</si>
  <si>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</si>
  <si>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</si>
  <si>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</si>
  <si>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</si>
  <si>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</si>
  <si>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</si>
  <si>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</si>
  <si>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</si>
  <si>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</si>
  <si>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</si>
  <si>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</si>
  <si>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</si>
  <si>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</si>
  <si>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</si>
  <si>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</si>
  <si>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</si>
  <si>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</si>
  <si>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</si>
  <si>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</si>
  <si>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</si>
  <si>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</si>
  <si>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</si>
  <si>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</si>
  <si>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</si>
  <si>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</si>
  <si>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</si>
  <si>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</si>
  <si>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</si>
  <si>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</si>
  <si>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</si>
  <si>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</si>
  <si>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</si>
  <si>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</si>
  <si>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</si>
  <si>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</si>
  <si>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</si>
  <si>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</si>
  <si>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</si>
  <si>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</si>
  <si>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</si>
  <si>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</si>
  <si>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</si>
  <si>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</si>
  <si>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</si>
  <si>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</si>
  <si>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</si>
  <si>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</si>
  <si>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</si>
  <si>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</si>
  <si>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</si>
  <si>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</si>
  <si>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</si>
  <si>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</si>
  <si>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</si>
  <si>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</si>
  <si>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</si>
  <si>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</si>
  <si>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</si>
  <si>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</si>
  <si>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</si>
  <si>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</si>
  <si>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</si>
  <si>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</si>
  <si>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</si>
  <si>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</si>
  <si>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</si>
  <si>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</si>
  <si>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</si>
  <si>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</si>
  <si>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</si>
  <si>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</si>
  <si>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</si>
  <si>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</si>
  <si>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</si>
  <si>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</si>
  <si>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</si>
  <si>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</si>
  <si>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</si>
  <si>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</si>
  <si>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</si>
  <si>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</si>
  <si>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</si>
  <si>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</si>
  <si>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</si>
  <si>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</si>
  <si>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</si>
  <si>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</si>
  <si>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</si>
  <si>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</si>
  <si>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</si>
  <si>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</si>
  <si>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</si>
  <si>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</si>
  <si>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</si>
  <si>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</si>
  <si>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</si>
  <si>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</si>
  <si>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</si>
  <si>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</si>
  <si>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</si>
  <si>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</si>
  <si>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</si>
  <si>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</si>
  <si>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</si>
  <si>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</si>
  <si>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</si>
  <si>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</si>
  <si>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</si>
  <si>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</si>
  <si>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</si>
  <si>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</si>
  <si>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</si>
  <si>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</si>
  <si>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</si>
  <si>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</si>
  <si>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</si>
  <si>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</si>
  <si>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</si>
  <si>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</si>
  <si>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</si>
  <si>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</si>
  <si>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</si>
  <si>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</si>
  <si>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</si>
  <si>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</si>
  <si>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</si>
  <si>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</si>
  <si>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</si>
  <si>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</si>
  <si>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</si>
  <si>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</si>
  <si>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</si>
  <si>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</si>
  <si>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</si>
  <si>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</si>
  <si>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</si>
  <si>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</si>
  <si>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</si>
  <si>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</si>
  <si>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</si>
  <si>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</si>
  <si>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</si>
  <si>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</si>
  <si>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</si>
  <si>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</si>
  <si>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</si>
  <si>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</si>
  <si>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</si>
  <si>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</si>
  <si>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</si>
  <si>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</si>
  <si>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</si>
  <si>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</si>
  <si>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</si>
  <si>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</si>
  <si>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</si>
  <si>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</si>
  <si>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</si>
  <si>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</si>
  <si>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</si>
  <si>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</si>
  <si>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</si>
  <si>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</si>
  <si>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</si>
  <si>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</si>
  <si>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</si>
  <si>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</si>
  <si>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</si>
  <si>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</si>
  <si>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</si>
  <si>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</si>
  <si>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</si>
  <si>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</si>
  <si>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</si>
  <si>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</si>
  <si>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</si>
  <si>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</si>
  <si>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</si>
  <si>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</si>
  <si>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</si>
  <si>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</si>
  <si>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</si>
  <si>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</si>
  <si>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</si>
  <si>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</si>
  <si>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</si>
  <si>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</si>
  <si>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</si>
  <si>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</si>
  <si>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</si>
  <si>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</si>
  <si>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</si>
  <si>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</si>
  <si>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</si>
  <si>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</si>
  <si>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</si>
  <si>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</si>
  <si>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</si>
  <si>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</si>
  <si>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</si>
  <si>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</si>
  <si>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</si>
  <si>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</si>
  <si>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</si>
  <si>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</si>
  <si>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</si>
  <si>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</si>
  <si>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</si>
  <si>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</si>
  <si>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</si>
  <si>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</si>
  <si>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</si>
  <si>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</si>
  <si>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</si>
  <si>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</si>
  <si>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</si>
  <si>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</si>
  <si>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</si>
  <si>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</si>
  <si>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</si>
  <si>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</si>
  <si>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</si>
  <si>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</si>
  <si>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</si>
  <si>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</si>
  <si>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</si>
  <si>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</si>
  <si>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</si>
  <si>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</si>
  <si>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</si>
  <si>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</si>
  <si>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</si>
  <si>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</si>
  <si>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</si>
  <si>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</si>
  <si>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</si>
  <si>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</si>
  <si>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</si>
  <si>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</si>
  <si>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</si>
  <si>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</si>
  <si>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</si>
  <si>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</si>
  <si>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</si>
  <si>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</si>
  <si>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</si>
  <si>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</si>
  <si>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</si>
  <si>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</si>
  <si>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</si>
  <si>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</si>
  <si>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</si>
  <si>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</si>
  <si>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</si>
  <si>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</si>
  <si>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</si>
  <si>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</si>
  <si>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</si>
  <si>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</si>
  <si>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</si>
  <si>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</si>
  <si>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</si>
  <si>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</si>
  <si>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</si>
  <si>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</si>
  <si>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</si>
  <si>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</si>
  <si>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</si>
  <si>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</si>
  <si>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</si>
  <si>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</si>
  <si>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</si>
  <si>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</si>
  <si>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</si>
  <si>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</si>
  <si>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</si>
  <si>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</si>
  <si>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</si>
  <si>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</si>
  <si>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</si>
  <si>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</si>
  <si>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</si>
  <si>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</si>
  <si>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</si>
  <si>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</si>
  <si>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</si>
  <si>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</si>
  <si>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</si>
  <si>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</si>
  <si>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</si>
  <si>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</si>
  <si>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</si>
  <si>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</si>
  <si>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</si>
  <si>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</si>
  <si>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</si>
  <si>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</si>
  <si>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</si>
  <si>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</si>
  <si>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</si>
  <si>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</si>
  <si>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</si>
  <si>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</si>
  <si>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</si>
  <si>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</si>
  <si>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</si>
  <si>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</si>
  <si>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</si>
  <si>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</si>
  <si>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</si>
  <si>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</si>
  <si>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</si>
  <si>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</si>
  <si>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</si>
  <si>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</si>
  <si>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</si>
  <si>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</si>
  <si>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</si>
  <si>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</si>
  <si>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</si>
  <si>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</si>
  <si>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</si>
  <si>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</si>
  <si>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</si>
  <si>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</si>
  <si>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</si>
  <si>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</si>
  <si>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</si>
  <si>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</si>
  <si>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</si>
  <si>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</si>
  <si>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</si>
  <si>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</si>
  <si>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</si>
  <si>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</si>
  <si>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</si>
  <si>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</si>
  <si>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</si>
  <si>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</si>
  <si>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</si>
  <si>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</si>
  <si>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</si>
  <si>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</si>
  <si>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</si>
  <si>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</si>
  <si>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</si>
  <si>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</si>
  <si>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</si>
  <si>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</si>
  <si>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</si>
  <si>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</si>
  <si>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</si>
  <si>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</si>
  <si>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</si>
  <si>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</si>
  <si>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</si>
  <si>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</si>
  <si>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</si>
  <si>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</si>
  <si>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</si>
  <si>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</si>
  <si>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</si>
  <si>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</si>
  <si>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</si>
  <si>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</si>
  <si>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</si>
  <si>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</si>
  <si>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</si>
  <si>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</si>
  <si>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</si>
  <si>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</si>
  <si>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</si>
  <si>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</si>
  <si>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</si>
  <si>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</si>
  <si>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</si>
  <si>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</si>
  <si>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</si>
  <si>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</si>
  <si>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</si>
  <si>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</si>
  <si>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</si>
  <si>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</si>
  <si>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</si>
  <si>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</si>
  <si>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</si>
  <si>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</si>
  <si>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</si>
  <si>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</si>
  <si>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</si>
  <si>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</si>
  <si>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</si>
  <si>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</si>
  <si>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</si>
  <si>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</si>
  <si>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</si>
  <si>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</si>
  <si>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</si>
  <si>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</si>
  <si>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</si>
  <si>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</si>
  <si>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</si>
  <si>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</si>
  <si>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</si>
  <si>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</si>
  <si>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</si>
  <si>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</si>
  <si>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</si>
  <si>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</si>
  <si>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</si>
  <si>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</si>
  <si>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</si>
  <si>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</si>
  <si>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</si>
  <si>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</si>
  <si>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</si>
  <si>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</si>
  <si>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</si>
  <si>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</si>
  <si>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</si>
  <si>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</si>
  <si>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</si>
  <si>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</si>
  <si>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</si>
  <si>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</si>
  <si>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</si>
  <si>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</si>
  <si>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</si>
  <si>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</si>
  <si>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</si>
  <si>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</si>
  <si>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</si>
  <si>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</si>
  <si>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</si>
  <si>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</si>
  <si>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</si>
  <si>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</si>
  <si>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</si>
  <si>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</si>
  <si>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</si>
  <si>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</si>
  <si>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</si>
  <si>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</si>
  <si>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</si>
  <si>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</si>
  <si>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</si>
  <si>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</si>
  <si>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</si>
  <si>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</si>
  <si>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</si>
  <si>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</si>
  <si>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</si>
  <si>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</si>
  <si>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</si>
  <si>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</si>
  <si>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</si>
  <si>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</si>
  <si>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</si>
  <si>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</si>
  <si>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</si>
  <si>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</si>
  <si>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</si>
  <si>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</si>
  <si>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</si>
  <si>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</si>
  <si>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</si>
  <si>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</si>
  <si>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</si>
  <si>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</si>
  <si>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</si>
  <si>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</si>
  <si>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</si>
  <si>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</si>
  <si>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</si>
  <si>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</si>
  <si>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</si>
  <si>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</si>
  <si>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</si>
  <si>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</si>
  <si>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</si>
  <si>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</si>
  <si>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</si>
  <si>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</si>
  <si>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</si>
  <si>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</si>
  <si>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</si>
  <si>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</si>
  <si>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</si>
  <si>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</si>
  <si>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</si>
  <si>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</si>
  <si>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</si>
  <si>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</si>
  <si>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</si>
  <si>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</si>
  <si>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</si>
  <si>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</si>
  <si>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</si>
  <si>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</si>
  <si>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</si>
  <si>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</si>
  <si>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</si>
  <si>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</si>
  <si>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</si>
  <si>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</si>
  <si>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</si>
  <si>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</si>
  <si>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</si>
  <si>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</si>
  <si>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</si>
  <si>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</si>
  <si>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</si>
  <si>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</si>
  <si>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</si>
  <si>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</si>
  <si>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</si>
  <si>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</si>
  <si>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</si>
  <si>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</si>
  <si>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</si>
  <si>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</si>
  <si>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</si>
  <si>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</si>
  <si>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</si>
  <si>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</si>
  <si>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</si>
  <si>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</si>
  <si>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</si>
  <si>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</si>
  <si>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</si>
  <si>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</si>
  <si>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</si>
  <si>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</si>
  <si>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</si>
  <si>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</si>
  <si>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</si>
  <si>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</si>
  <si>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</si>
  <si>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</si>
  <si>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</si>
  <si>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</si>
  <si>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</si>
  <si>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</si>
  <si>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</si>
  <si>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</si>
  <si>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</si>
  <si>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</si>
  <si>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</si>
  <si>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</si>
  <si>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</si>
  <si>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</si>
  <si>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</si>
  <si>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</si>
  <si>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</si>
  <si>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</si>
  <si>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</si>
  <si>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</si>
  <si>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</si>
  <si>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</si>
  <si>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</si>
  <si>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</si>
  <si>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</si>
  <si>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</si>
  <si>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</si>
  <si>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</si>
  <si>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</si>
  <si>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</si>
  <si>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</si>
  <si>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</si>
  <si>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</si>
  <si>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</si>
  <si>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</si>
  <si>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</si>
  <si>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</si>
  <si>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</si>
  <si>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</si>
  <si>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</si>
  <si>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</si>
  <si>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</si>
  <si>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</si>
  <si>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</si>
  <si>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</si>
  <si>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</si>
  <si>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</si>
  <si>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</si>
  <si>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</si>
  <si>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</si>
  <si>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</si>
  <si>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</si>
  <si>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</si>
  <si>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</si>
  <si>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</si>
  <si>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</si>
  <si>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</si>
  <si>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</si>
  <si>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</si>
  <si>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</si>
  <si>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</si>
  <si>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</si>
  <si>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</si>
  <si>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</si>
  <si>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</si>
  <si>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</si>
  <si>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</si>
  <si>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</si>
  <si>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</si>
  <si>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</si>
  <si>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</si>
  <si>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</si>
  <si>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</si>
  <si>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</si>
  <si>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</si>
  <si>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</si>
  <si>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</si>
  <si>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Bajo protesta de decir verdad declaramos que los Estados Financieros y sus notas, son razonablemente correctos y son responsabilidad del emisor.</t>
  </si>
  <si>
    <t>_________________________</t>
  </si>
  <si>
    <t>DIRECTOR GENERAL
MTRO. FERNANDO RODRIGUEZ HERNANDEZ</t>
  </si>
  <si>
    <t>DIRECTORA ADMINISTRATIVA
LIC. LUCIA GONZALEZ MUÑOZ</t>
  </si>
  <si>
    <t>ACADEMIA METROPOLITANA DE SEGURIDAD PÚBLICA DE LEÓN, GUANAJUATO</t>
  </si>
  <si>
    <t>11226-0000-0000-0000</t>
  </si>
  <si>
    <t>CUENTAS POR COBRAR A ENTIDADES FEDERATIV</t>
  </si>
  <si>
    <t>11226-0000-0064-0000</t>
  </si>
  <si>
    <t>MUNICIPIO DE SOLEDAD DE GRACIANO SANCHEZ</t>
  </si>
  <si>
    <t>11231-0000-0000-0000</t>
  </si>
  <si>
    <t>DEUDORES DIVERSOS POR COBRAR A CP</t>
  </si>
  <si>
    <t>SE COBRA EN EL SIGUIENTE MES</t>
  </si>
  <si>
    <t>11290-0000-0001-0000</t>
  </si>
  <si>
    <t>I.V.A ACREDITABLE</t>
  </si>
  <si>
    <t>11511-2111-0000-0000</t>
  </si>
  <si>
    <t>MATERIALES Y UTILES DE OFICINA</t>
  </si>
  <si>
    <t>11511-2141-0000-0000</t>
  </si>
  <si>
    <t>MATERIALES Y UTILES DE TECNOLOGIAS</t>
  </si>
  <si>
    <t>11511-2151-0000-0000</t>
  </si>
  <si>
    <t>MATERIAL IMPRESO E INFORMACION DIGITAL</t>
  </si>
  <si>
    <t>11511-2161-0000-0000</t>
  </si>
  <si>
    <t>MATERIAL DE LIMPIEZA</t>
  </si>
  <si>
    <t>11512-2211-0000-0000</t>
  </si>
  <si>
    <t>PRODUCTOS ALIMENTICIOS PARA PERSONAS</t>
  </si>
  <si>
    <t>11512-2231-0000-0000</t>
  </si>
  <si>
    <t>UTENSILIOS PARA EL SERVICIO DE ALIMENTAC</t>
  </si>
  <si>
    <t>11513-2411-0000-0000</t>
  </si>
  <si>
    <t>PRODUCTOS MINERALES NO METÁLICOS</t>
  </si>
  <si>
    <t>11513-2421-0000-0000</t>
  </si>
  <si>
    <t>CEMENTO Y PRODUCTOS DE CONCRETO</t>
  </si>
  <si>
    <t>11513-2431-0000-0000</t>
  </si>
  <si>
    <t>CAL,YESO Y PRODUCTOS DE YESO</t>
  </si>
  <si>
    <t>11513-2441-0000-0000</t>
  </si>
  <si>
    <t>MADERA Y PRODUCTOS DE MADERA</t>
  </si>
  <si>
    <t>11513-2461-0000-0000</t>
  </si>
  <si>
    <t>MATERIAL ELÉCTRICO Y ELECTRÓNICO</t>
  </si>
  <si>
    <t>11513-2471-0000-0000</t>
  </si>
  <si>
    <t>ARTÍCULOS METÁLICOS PARA CONSTRUCCIÓN</t>
  </si>
  <si>
    <t>11513-2481-0000-0000</t>
  </si>
  <si>
    <t>MATERIALES COMPLEMENTARIOS</t>
  </si>
  <si>
    <t>11513-2491-0000-0000</t>
  </si>
  <si>
    <t>OTROS MATERIALES Y ARTÍCULOS DE CONSTRUC</t>
  </si>
  <si>
    <t>11514-2511-0000-0000</t>
  </si>
  <si>
    <t>PRODUCTOS QUÍMICOS BÁSICOS</t>
  </si>
  <si>
    <t>11514-2521-0000-0000</t>
  </si>
  <si>
    <t>FERTILIZANTES, PESTICIDAS Y OTROS AGROQU</t>
  </si>
  <si>
    <t>11514-2531-0018-0000</t>
  </si>
  <si>
    <t>MEDICINAS</t>
  </si>
  <si>
    <t>11514-2541-0001-0000</t>
  </si>
  <si>
    <t>MATERIALES, ACCESORIOS Y SUMINISTROS</t>
  </si>
  <si>
    <t>11514-2561-0000-0000</t>
  </si>
  <si>
    <t>FIBRAS SINTÉTICAS, HULES, PLÁSTICOS Y DE</t>
  </si>
  <si>
    <t>11515-2613-0000-0000</t>
  </si>
  <si>
    <t>COMBUSTIBLES, LUBRICANTES Y ADITIVOS DES</t>
  </si>
  <si>
    <t>11516-2712-0014-0000</t>
  </si>
  <si>
    <t>VESTUARIO Y UNIFORMES DESTINADOS A ACTIV</t>
  </si>
  <si>
    <t>11516-2721-0000-0000</t>
  </si>
  <si>
    <t>PRENDAS DESEGURIDAD Y PROTECCIÓN PERSONA</t>
  </si>
  <si>
    <t>11516-2731-0000-0000</t>
  </si>
  <si>
    <t>ARTICULOS DEPORTIVOS</t>
  </si>
  <si>
    <t>11517-2821-0000-0000</t>
  </si>
  <si>
    <t>MATERIALES DE SEGURIDAD PUBLICA</t>
  </si>
  <si>
    <t>11518-2911-0000-0000</t>
  </si>
  <si>
    <t>HERRAMIENTAS MENORES</t>
  </si>
  <si>
    <t>11518-2921-0000-0000</t>
  </si>
  <si>
    <t>REFACCIONES Y ACCESORIOS MENORES DE EDIF</t>
  </si>
  <si>
    <t>11518-2931-0000-0000</t>
  </si>
  <si>
    <t>REFACCIONES Y ACCESORIOS MENORES DE MOBI</t>
  </si>
  <si>
    <t>11518-2941-0000-0000</t>
  </si>
  <si>
    <t>REFACCIONES YA CCESORIOS MENORES DE EQUI</t>
  </si>
  <si>
    <t>VALUACION ACTUALIZADA</t>
  </si>
  <si>
    <t>SE ACREDITA EN EL SIGUIENTE MES</t>
  </si>
  <si>
    <t>12351-0000-0000-0000</t>
  </si>
  <si>
    <t>EDIFICACIÓN HABITACIONAL EN PROCESO</t>
  </si>
  <si>
    <t>12351-6100-0000-0000</t>
  </si>
  <si>
    <t>OBRA PUBLICA EN BIENES DE DOMINIO PUBLIC</t>
  </si>
  <si>
    <t>12351-6120-0000-0000</t>
  </si>
  <si>
    <t>EDIFICACIÓN NO HABITACIONAL</t>
  </si>
  <si>
    <t>12351-6121-0000-0000</t>
  </si>
  <si>
    <t>12411-5111-0026-0000</t>
  </si>
  <si>
    <t>MUEBLES DE OFICINA Y ESTANTERÍA</t>
  </si>
  <si>
    <t>12412-5121-0001-0000</t>
  </si>
  <si>
    <t>MUEBLES EXCEPTO DE OFICINA Y ESTANTERIA</t>
  </si>
  <si>
    <t>12413-5151-0001-0000</t>
  </si>
  <si>
    <t>EQUIPO DE CÓMPUTO Y DE TECNOLOGÍAS DE LA</t>
  </si>
  <si>
    <t>12419-5191-0001-0000</t>
  </si>
  <si>
    <t>OTROS MOBILIARIOS Y EQUIPOS DE ADMINISTR</t>
  </si>
  <si>
    <t>12421-5211-0001-0000</t>
  </si>
  <si>
    <t>EQUIPOS Y APARATOS AUDIOVISUALES</t>
  </si>
  <si>
    <t>12423-5231-0001-0000</t>
  </si>
  <si>
    <t>CAMARAS FOTOGRAFICAS Y DE VIDEO</t>
  </si>
  <si>
    <t>12429-5291-0001-0000</t>
  </si>
  <si>
    <t>OTROS MOBILIARIO Y EQUIPO EDUCACIONAL Y</t>
  </si>
  <si>
    <t>12431-5311-0001-0000</t>
  </si>
  <si>
    <t>EQUIPO MEDICO Y DE LABORATORIO</t>
  </si>
  <si>
    <t>12441-5411-0018-0000</t>
  </si>
  <si>
    <t>AUTOMOVILES Y CAMIONES</t>
  </si>
  <si>
    <t>12441-5421-0001-0000</t>
  </si>
  <si>
    <t>CARROCERIAS Y REMOLQUES</t>
  </si>
  <si>
    <t>12449-5490-0001-0000</t>
  </si>
  <si>
    <t>OTRO EQUIPO DE TRANSPORTE</t>
  </si>
  <si>
    <t>12450-5511-0000-0000</t>
  </si>
  <si>
    <t>EQUIPO DEDEFENSA Y SEGURIDAD</t>
  </si>
  <si>
    <t>12464-5641-0001-0000</t>
  </si>
  <si>
    <t>SISTEMAS DE AIRE ACONDICIONADO, CALEFACC</t>
  </si>
  <si>
    <t>12465-5651-0001-0000</t>
  </si>
  <si>
    <t>EQUIPO DE COMUNICACION Y TELECOMUNICACIO</t>
  </si>
  <si>
    <t>12466-5661-0001-0000</t>
  </si>
  <si>
    <t>EQUIPOS DE GENERACION ELECTRICA APARATOS</t>
  </si>
  <si>
    <t>12466-5691-0000-0000</t>
  </si>
  <si>
    <t>OTROS EQUIPOS</t>
  </si>
  <si>
    <t>12467-5671-0001-0000</t>
  </si>
  <si>
    <t>HERRAMIENTAS Y MAQUINAS HERRAMIENTAS</t>
  </si>
  <si>
    <t>12510-5900-0000-0000</t>
  </si>
  <si>
    <t>ACTIVOS INTANGIBLES</t>
  </si>
  <si>
    <t>12510-5910-0000-0000</t>
  </si>
  <si>
    <t>SOFTWARE</t>
  </si>
  <si>
    <t>12510-5911-0000-0000</t>
  </si>
  <si>
    <t>12510-5911-0001-0000</t>
  </si>
  <si>
    <t>SOFWARE</t>
  </si>
  <si>
    <t>12590-5900-0000-0000</t>
  </si>
  <si>
    <t>12590-5970-0000-0000</t>
  </si>
  <si>
    <t>LICENCIAS INFORMÁTICAS E INTELECTUALES</t>
  </si>
  <si>
    <t>12590-5971-0000-0000</t>
  </si>
  <si>
    <t>12590-5971-0001-0000</t>
  </si>
  <si>
    <t>LICENCIAS INFORMATICAS E INTELECTUALES</t>
  </si>
  <si>
    <t>RETENCIONES DE IMPUESTOS POR PAGAR A CP</t>
  </si>
  <si>
    <t>21171-0000-0001-0000</t>
  </si>
  <si>
    <t>I.S.R. HONORARIOS</t>
  </si>
  <si>
    <t>21171-0000-0002-0000</t>
  </si>
  <si>
    <t>IMPUESTO CEDULAR</t>
  </si>
  <si>
    <t>ACREEDORES DIVERSOS</t>
  </si>
  <si>
    <t>21199-0000-0000-0000</t>
  </si>
  <si>
    <t>OTRAS CUENTAS POR PAGAR A CP</t>
  </si>
  <si>
    <t>21199-0000-0001-0000</t>
  </si>
  <si>
    <t>21199-0000-0010-0000</t>
  </si>
  <si>
    <t>MANLIO MAURILIO ORTIZ MORENO</t>
  </si>
  <si>
    <t>LINEA RECTA</t>
  </si>
  <si>
    <t>INGRESOS POR ACTIVIDAD PROPIA</t>
  </si>
  <si>
    <t>43110-5000-0000-0000</t>
  </si>
  <si>
    <t>PRODUCTOS</t>
  </si>
  <si>
    <t>43110-5200-0000-0000</t>
  </si>
  <si>
    <t>PRODUCTOS DE TIPO CORRIENTE</t>
  </si>
  <si>
    <t>43190-5000-0000-0000</t>
  </si>
  <si>
    <t>43190-5900-0000-0000</t>
  </si>
  <si>
    <t>PRODUCTOS  NO  COMPRENDIDOS  EN  LAS  FR</t>
  </si>
  <si>
    <t>43190-5900-0001-0000</t>
  </si>
  <si>
    <t>OTROS INGRESOS</t>
  </si>
  <si>
    <t>32100-0000-0000-0000</t>
  </si>
  <si>
    <t>RESULTADOS DE LEJERCICIO (AHORRO/DESAHOR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</si>
  <si>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</si>
  <si>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</si>
  <si>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</si>
  <si>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</si>
  <si>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</si>
  <si>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</si>
  <si>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</si>
  <si>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</si>
  <si>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</si>
  <si>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</si>
  <si>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32200-0000-0007-0000</t>
  </si>
  <si>
    <t>RESULTADO DEL EJERCICIO 2016</t>
  </si>
  <si>
    <t>32200-0000-0008-0000</t>
  </si>
  <si>
    <t>RESULTADO DEL EJERCICIO 2017</t>
  </si>
  <si>
    <t>32200-0000-0009-0000</t>
  </si>
  <si>
    <t>RESULTADO DEL EJERCICIO 2018</t>
  </si>
  <si>
    <t>32200-0000-0010-0000</t>
  </si>
  <si>
    <t>RESULTADO DEL EJERCICIO 2019</t>
  </si>
  <si>
    <t>11112-0000-0001-0000</t>
  </si>
  <si>
    <t>DIRECCION ADMINISTRATIVA EFECTIVO</t>
  </si>
  <si>
    <t>11112-0000-0002-0000</t>
  </si>
  <si>
    <t>DIRECCION ADMINISTRATIVA DEBITO</t>
  </si>
  <si>
    <t>11121-0000-0001-0000</t>
  </si>
  <si>
    <t>BANCO DEL BAJIO SA Cta.64516520101</t>
  </si>
  <si>
    <t>11121-0000-0002-0000</t>
  </si>
  <si>
    <t>BANCO DEL BAJIO SACta.67347010101</t>
  </si>
  <si>
    <t>11121-0000-0003-0000</t>
  </si>
  <si>
    <t>BANCO DEL BAJIO SA Cta.68190230101</t>
  </si>
  <si>
    <t>11121-0000-0004-0000</t>
  </si>
  <si>
    <t>BANCO DEL BAJIO SA Cta.8171902</t>
  </si>
  <si>
    <t>11226-0000-0061-0000</t>
  </si>
  <si>
    <t>11226-0000-0102-0000</t>
  </si>
  <si>
    <t>GOBIERNO DEL ESTADO DE MICHOACAN</t>
  </si>
  <si>
    <t>MUNICIPIO DE POZA RICA VERACRUZ</t>
  </si>
  <si>
    <t>12450-5512-0000-0000</t>
  </si>
  <si>
    <t>ARMAMENTO DE DEFENSA PUBLICA</t>
  </si>
  <si>
    <t>SE PAGA EN EL SIGIENTE MES</t>
  </si>
  <si>
    <t>OPERATIVO Y ADMINISTRATIVO</t>
  </si>
  <si>
    <t>DE ACTIVIDAD PROPIA</t>
  </si>
  <si>
    <t>72510-0000-0000-0000</t>
  </si>
  <si>
    <t>SUSCRIPCIÓN DE CONTRATOS DE PRÉSTAMOS Y</t>
  </si>
  <si>
    <t>72510-0000-0001-0000</t>
  </si>
  <si>
    <t>SUELDOS CADETES CONTRATADOS</t>
  </si>
  <si>
    <t>72510-0000-0002-0000</t>
  </si>
  <si>
    <t>SUELDO ADMINISTRATIVO CONTRATADO</t>
  </si>
  <si>
    <t>72610-0000-0000-0000</t>
  </si>
  <si>
    <t>CONTRATOS DE PRÉSTAMOS Y OTRAS OBLIGACIO</t>
  </si>
  <si>
    <t>72610-0000-0001-0000</t>
  </si>
  <si>
    <t>APLICACION DE SUELDOS CADETES CONTRATADO</t>
  </si>
  <si>
    <t>72610-0000-0002-0000</t>
  </si>
  <si>
    <t>APLICACION DE SUELDO ADMINISTRATIVO CON</t>
  </si>
  <si>
    <t>21171-0000-0005-0000</t>
  </si>
  <si>
    <t>RETENCION IVA 4%</t>
  </si>
  <si>
    <t>Correspondiente del 01 de Enero al 31 de Diciembre de 2020</t>
  </si>
  <si>
    <t>11226-0000-0007-0000</t>
  </si>
  <si>
    <t>MUNICIPIO DE VALLE DE SANTIAGO GTO</t>
  </si>
  <si>
    <t>21120-0000-0137-0000</t>
  </si>
  <si>
    <t>OPTIGAS CARBURACION S.A DE C.V.</t>
  </si>
  <si>
    <t>21120-0000-0162-0000</t>
  </si>
  <si>
    <t>COMISION FEDERAL DE ELECTRICIDAD</t>
  </si>
  <si>
    <t>21120-0000-0225-0000</t>
  </si>
  <si>
    <t>TELEFONOS DE MEXICO SAB DE C.V.</t>
  </si>
  <si>
    <t>21120-0000-0269-0000</t>
  </si>
  <si>
    <t>GASMART COMERCIALIZADORA S.A DE C.V.</t>
  </si>
  <si>
    <t>21120-0000-0406-0000</t>
  </si>
  <si>
    <t>RADIOMOVIL DIPSA S.A DE C.V.</t>
  </si>
  <si>
    <t>21120-0000-0486-0000</t>
  </si>
  <si>
    <t>COMANDO JUNGLA TRAINING, S.A. DE C.V.</t>
  </si>
  <si>
    <t>21120-0000-0500-0000</t>
  </si>
  <si>
    <t>HECTOR GONZALEZ BECERRA</t>
  </si>
  <si>
    <t>21120-0000-0551-0000</t>
  </si>
  <si>
    <t>CENTRO DE CAPACITACION INTEGRAL PARA LA</t>
  </si>
  <si>
    <t>21120-0000-0637-0000</t>
  </si>
  <si>
    <t>DGP SA DE CV</t>
  </si>
  <si>
    <t>21120-0000-0671-0000</t>
  </si>
  <si>
    <t>RICARDO MEDINA VAZQUEZ</t>
  </si>
  <si>
    <t>21120-0000-0686-0000</t>
  </si>
  <si>
    <t>RUTH GERTRUDES JIMENEZ MOJICA</t>
  </si>
  <si>
    <t>21120-0000-0691-0000</t>
  </si>
  <si>
    <t>ALFREDO HERNANDEZ BARRÓN</t>
  </si>
  <si>
    <t>21120-0000-0696-0000</t>
  </si>
  <si>
    <t>INNOVATIO SERVICIOS INTEGRALES ISI SA DE</t>
  </si>
  <si>
    <t>21120-0000-0723-0000</t>
  </si>
  <si>
    <t>JOSÉ DE JESÚS LOZA VAZQUEZ</t>
  </si>
  <si>
    <t>21120-0000-0724-0000</t>
  </si>
  <si>
    <t>C.A.L.E.A.</t>
  </si>
  <si>
    <t>21199-0000-0020-0000</t>
  </si>
  <si>
    <t>FERNANDO RODRIGUEZ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</si>
</sst>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Alignment="1" applyProtection="1">
      <alignment vertical="top" wrapText="1"/>
      <protection locked="0"/>
    </xf>
    <xf numFmtId="0" fontId="3" fillId="0" borderId="0" xfId="3" applyFont="1" applyFill="1" applyAlignment="1" applyProtection="1">
      <alignment vertical="top"/>
      <protection locked="0"/>
    </xf>
    <xf numFmtId="4" fontId="3" fillId="0" borderId="0" xfId="3" applyNumberFormat="1" applyFont="1" applyFill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0" fontId="13" fillId="0" borderId="0" xfId="8" applyFont="1" applyAlignment="1">
      <alignment wrapText="1"/>
    </xf>
    <xf numFmtId="0" fontId="13" fillId="0" borderId="0" xfId="8" applyFont="1" applyFill="1" applyAlignment="1">
      <alignment horizontal="center"/>
    </xf>
    <xf numFmtId="0" fontId="13" fillId="0" borderId="0" xfId="8" applyFont="1" applyFill="1"/>
    <xf numFmtId="4" fontId="13" fillId="0" borderId="0" xfId="8" applyNumberFormat="1" applyFont="1" applyFill="1"/>
    <xf numFmtId="9" fontId="13" fillId="0" borderId="0" xfId="15" applyFont="1" applyFill="1"/>
    <xf numFmtId="43" fontId="13" fillId="0" borderId="0" xfId="14" applyFont="1"/>
    <xf numFmtId="0" fontId="3" fillId="0" borderId="0" xfId="8" applyFont="1" applyFill="1" applyAlignment="1">
      <alignment horizontal="center"/>
    </xf>
    <xf numFmtId="0" fontId="3" fillId="0" borderId="0" xfId="8" applyFont="1" applyFill="1"/>
    <xf numFmtId="4" fontId="3" fillId="0" borderId="0" xfId="8" applyNumberFormat="1" applyFont="1" applyFill="1"/>
    <xf numFmtId="0" fontId="3" fillId="0" borderId="0" xfId="8" applyFont="1"/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/>
    <xf numFmtId="43" fontId="13" fillId="0" borderId="0" xfId="14" applyFont="1" applyFill="1"/>
    <xf numFmtId="0" fontId="13" fillId="0" borderId="0" xfId="8" applyFont="1" applyFill="1" applyAlignment="1">
      <alignment wrapText="1"/>
    </xf>
    <xf numFmtId="0" fontId="3" fillId="0" borderId="0" xfId="12" applyFont="1" applyAlignment="1">
      <alignment horizontal="center" vertical="center" wrapText="1"/>
    </xf>
    <xf numFmtId="0" fontId="22" fillId="9" borderId="2" xfId="13" applyFont="1" applyFill="1" applyBorder="1" applyAlignment="1">
      <alignment vertical="center"/>
    </xf>
    <xf numFmtId="4" fontId="22" fillId="9" borderId="1" xfId="13" applyNumberFormat="1" applyFont="1" applyFill="1" applyBorder="1" applyAlignment="1">
      <alignment horizontal="right" vertical="center" wrapText="1" indent="1"/>
    </xf>
    <xf numFmtId="0" fontId="22" fillId="9" borderId="1" xfId="13" applyFont="1" applyFill="1" applyBorder="1" applyAlignment="1">
      <alignment vertical="center"/>
    </xf>
    <xf numFmtId="0" fontId="22" fillId="9" borderId="15" xfId="13" applyFont="1" applyFill="1" applyBorder="1" applyAlignment="1">
      <alignment vertical="center"/>
    </xf>
    <xf numFmtId="4" fontId="22" fillId="9" borderId="1" xfId="13" applyNumberFormat="1" applyFont="1" applyFill="1" applyBorder="1" applyAlignment="1">
      <alignment horizontal="right" vertical="center"/>
    </xf>
    <xf numFmtId="4" fontId="13" fillId="0" borderId="0" xfId="9" applyNumberFormat="1" applyFont="1" applyFill="1"/>
    <xf numFmtId="4" fontId="8" fillId="0" borderId="0" xfId="10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0" fontId="9" fillId="9" borderId="0" xfId="8" applyFont="1" applyFill="1" applyAlignment="1">
      <alignment horizontal="center"/>
    </xf>
    <xf numFmtId="0" fontId="9" fillId="9" borderId="0" xfId="8" applyFont="1" applyFill="1"/>
    <xf numFmtId="4" fontId="9" fillId="9" borderId="0" xfId="8" applyNumberFormat="1" applyFont="1" applyFill="1"/>
    <xf numFmtId="0" fontId="13" fillId="9" borderId="0" xfId="8" applyFont="1" applyFill="1" applyAlignment="1">
      <alignment horizontal="center"/>
    </xf>
    <xf numFmtId="0" fontId="13" fillId="9" borderId="0" xfId="8" applyFont="1" applyFill="1"/>
    <xf numFmtId="4" fontId="13" fillId="9" borderId="0" xfId="8" applyNumberFormat="1" applyFont="1" applyFill="1"/>
    <xf numFmtId="0" fontId="13" fillId="9" borderId="0" xfId="8" applyFont="1" applyFill="1" applyAlignment="1">
      <alignment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23" fillId="0" borderId="0" xfId="8" applyFont="1" applyFill="1"/>
    <xf numFmtId="43" fontId="23" fillId="0" borderId="0" xfId="14" applyFont="1" applyFill="1"/>
    <xf numFmtId="0" fontId="13" fillId="0" borderId="0" xfId="8" applyNumberFormat="1" applyFont="1" applyAlignment="1">
      <alignment vertical="center"/>
    </xf>
    <xf numFmtId="0" fontId="13" fillId="0" borderId="0" xfId="8" applyNumberFormat="1" applyFont="1"/>
    <xf numFmtId="0" fontId="13" fillId="0" borderId="0" xfId="8" applyNumberFormat="1" applyFont="1" applyFill="1"/>
    <xf numFmtId="0" fontId="23" fillId="0" borderId="0" xfId="8" applyNumberFormat="1" applyFont="1" applyFill="1"/>
    <xf numFmtId="9" fontId="9" fillId="9" borderId="0" xfId="15" applyFont="1" applyFill="1"/>
    <xf numFmtId="0" fontId="9" fillId="0" borderId="0" xfId="8" applyNumberFormat="1" applyFont="1" applyFill="1"/>
    <xf numFmtId="0" fontId="9" fillId="0" borderId="0" xfId="8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3" fillId="0" borderId="0" xfId="3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9" fillId="9" borderId="0" xfId="12" applyFont="1" applyFill="1" applyAlignment="1">
      <alignment horizontal="center" vertical="center"/>
    </xf>
    <xf numFmtId="0" fontId="9" fillId="9" borderId="0" xfId="12" applyFont="1" applyFill="1"/>
    <xf numFmtId="4" fontId="9" fillId="9" borderId="0" xfId="12" applyNumberFormat="1" applyFont="1" applyFill="1"/>
    <xf numFmtId="0" fontId="9" fillId="9" borderId="0" xfId="12" applyFont="1" applyFill="1" applyAlignment="1">
      <alignment horizontal="center"/>
    </xf>
    <xf numFmtId="0" fontId="3" fillId="9" borderId="0" xfId="12" applyFont="1" applyFill="1"/>
    <xf numFmtId="9" fontId="9" fillId="9" borderId="0" xfId="12" applyNumberFormat="1" applyFont="1" applyFill="1"/>
    <xf numFmtId="0" fontId="22" fillId="9" borderId="0" xfId="12" applyFont="1" applyFill="1" applyAlignment="1">
      <alignment horizontal="center"/>
    </xf>
    <xf numFmtId="0" fontId="22" fillId="9" borderId="0" xfId="12" applyFont="1" applyFill="1"/>
    <xf numFmtId="4" fontId="22" fillId="9" borderId="0" xfId="12" applyNumberFormat="1" applyFont="1" applyFill="1"/>
    <xf numFmtId="0" fontId="3" fillId="9" borderId="0" xfId="12" applyFont="1" applyFill="1" applyAlignment="1">
      <alignment horizontal="center" vertical="center"/>
    </xf>
    <xf numFmtId="0" fontId="9" fillId="9" borderId="0" xfId="9" applyFont="1" applyFill="1" applyAlignment="1">
      <alignment horizontal="center"/>
    </xf>
    <xf numFmtId="0" fontId="9" fillId="9" borderId="0" xfId="9" applyFont="1" applyFill="1"/>
    <xf numFmtId="4" fontId="9" fillId="9" borderId="0" xfId="9" applyNumberFormat="1" applyFont="1" applyFill="1"/>
    <xf numFmtId="0" fontId="12" fillId="9" borderId="0" xfId="9" applyFont="1" applyFill="1"/>
    <xf numFmtId="0" fontId="22" fillId="9" borderId="0" xfId="9" applyFont="1" applyFill="1" applyAlignment="1">
      <alignment horizontal="center"/>
    </xf>
    <xf numFmtId="0" fontId="22" fillId="9" borderId="0" xfId="9" applyFont="1" applyFill="1"/>
    <xf numFmtId="4" fontId="22" fillId="9" borderId="0" xfId="9" applyNumberFormat="1" applyFont="1" applyFill="1"/>
    <xf numFmtId="0" fontId="13" fillId="9" borderId="0" xfId="9" applyFont="1" applyFill="1" applyAlignment="1">
      <alignment horizontal="center"/>
    </xf>
    <xf numFmtId="0" fontId="13" fillId="9" borderId="0" xfId="9" applyFont="1" applyFill="1"/>
    <xf numFmtId="4" fontId="13" fillId="9" borderId="0" xfId="9" applyNumberFormat="1" applyFont="1" applyFill="1"/>
    <xf numFmtId="0" fontId="13" fillId="0" borderId="0" xfId="9" applyFont="1" applyFill="1"/>
  </cellXfs>
  <cellStyles count="16">
    <cellStyle name="Hipervínculo" xfId="11" builtinId="8"/>
    <cellStyle name="Millares" xfId="14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5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F48"/>
  <sheetViews>
    <sheetView showGridLines="0" zoomScaleNormal="100" zoomScaleSheetLayoutView="100" workbookViewId="0">
      <pane ySplit="4" topLeftCell="A23" activePane="bottomLeft" state="frozen"/>
      <selection activeCell="A14" sqref="A14:B14"/>
      <selection pane="bottomLeft" activeCell="D22" sqref="D2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73" t="s">
        <v>623</v>
      </c>
      <c r="B1" s="173"/>
      <c r="C1" s="37" t="s">
        <v>185</v>
      </c>
      <c r="D1" s="38">
        <v>2020</v>
      </c>
    </row>
    <row r="2" spans="1:4" ht="18.95" customHeight="1" x14ac:dyDescent="0.2">
      <c r="A2" s="174" t="s">
        <v>494</v>
      </c>
      <c r="B2" s="174"/>
      <c r="C2" s="37" t="s">
        <v>187</v>
      </c>
      <c r="D2" s="40" t="s">
        <v>188</v>
      </c>
    </row>
    <row r="3" spans="1:4" ht="18.95" customHeight="1" x14ac:dyDescent="0.2">
      <c r="A3" s="175" t="s">
        <v>822</v>
      </c>
      <c r="B3" s="175"/>
      <c r="C3" s="37" t="s">
        <v>189</v>
      </c>
      <c r="D3" s="38">
        <v>1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19"/>
    </row>
    <row r="11" spans="1:4" x14ac:dyDescent="0.2">
      <c r="A11" s="65" t="s">
        <v>5</v>
      </c>
      <c r="B11" s="66" t="s">
        <v>6</v>
      </c>
      <c r="C11" s="119"/>
    </row>
    <row r="12" spans="1:4" x14ac:dyDescent="0.2">
      <c r="A12" s="65" t="s">
        <v>133</v>
      </c>
      <c r="B12" s="66" t="s">
        <v>611</v>
      </c>
      <c r="C12" s="119"/>
    </row>
    <row r="13" spans="1:4" x14ac:dyDescent="0.2">
      <c r="A13" s="65" t="s">
        <v>7</v>
      </c>
      <c r="B13" s="66" t="s">
        <v>607</v>
      </c>
      <c r="C13" s="119"/>
    </row>
    <row r="14" spans="1:4" x14ac:dyDescent="0.2">
      <c r="A14" s="65" t="s">
        <v>8</v>
      </c>
      <c r="B14" s="66" t="s">
        <v>132</v>
      </c>
      <c r="C14" s="119"/>
    </row>
    <row r="15" spans="1:4" x14ac:dyDescent="0.2">
      <c r="A15" s="65" t="s">
        <v>9</v>
      </c>
      <c r="B15" s="66" t="s">
        <v>10</v>
      </c>
      <c r="C15" s="119"/>
    </row>
    <row r="16" spans="1:4" x14ac:dyDescent="0.2">
      <c r="A16" s="65" t="s">
        <v>11</v>
      </c>
      <c r="B16" s="66" t="s">
        <v>12</v>
      </c>
      <c r="C16" s="119"/>
    </row>
    <row r="17" spans="1:3" x14ac:dyDescent="0.2">
      <c r="A17" s="65" t="s">
        <v>13</v>
      </c>
      <c r="B17" s="66" t="s">
        <v>14</v>
      </c>
      <c r="C17" s="119"/>
    </row>
    <row r="18" spans="1:3" x14ac:dyDescent="0.2">
      <c r="A18" s="65" t="s">
        <v>15</v>
      </c>
      <c r="B18" s="66" t="s">
        <v>16</v>
      </c>
      <c r="C18" s="119"/>
    </row>
    <row r="19" spans="1:3" x14ac:dyDescent="0.2">
      <c r="A19" s="65" t="s">
        <v>17</v>
      </c>
      <c r="B19" s="66" t="s">
        <v>608</v>
      </c>
      <c r="C19" s="119"/>
    </row>
    <row r="20" spans="1:3" x14ac:dyDescent="0.2">
      <c r="A20" s="65" t="s">
        <v>18</v>
      </c>
      <c r="B20" s="66" t="s">
        <v>19</v>
      </c>
      <c r="C20" s="119"/>
    </row>
    <row r="21" spans="1:3" x14ac:dyDescent="0.2">
      <c r="A21" s="65" t="s">
        <v>20</v>
      </c>
      <c r="B21" s="66" t="s">
        <v>174</v>
      </c>
      <c r="C21" s="119"/>
    </row>
    <row r="22" spans="1:3" x14ac:dyDescent="0.2">
      <c r="A22" s="65" t="s">
        <v>21</v>
      </c>
      <c r="B22" s="66" t="s">
        <v>22</v>
      </c>
      <c r="C22" s="119"/>
    </row>
    <row r="23" spans="1:3" x14ac:dyDescent="0.2">
      <c r="A23" s="65" t="s">
        <v>579</v>
      </c>
      <c r="B23" s="66" t="s">
        <v>298</v>
      </c>
      <c r="C23" s="119"/>
    </row>
    <row r="24" spans="1:3" x14ac:dyDescent="0.2">
      <c r="A24" s="65" t="s">
        <v>580</v>
      </c>
      <c r="B24" s="66" t="s">
        <v>582</v>
      </c>
      <c r="C24" s="119"/>
    </row>
    <row r="25" spans="1:3" x14ac:dyDescent="0.2">
      <c r="A25" s="65" t="s">
        <v>581</v>
      </c>
      <c r="B25" s="66" t="s">
        <v>335</v>
      </c>
      <c r="C25" s="119"/>
    </row>
    <row r="26" spans="1:3" x14ac:dyDescent="0.2">
      <c r="A26" s="65" t="s">
        <v>583</v>
      </c>
      <c r="B26" s="66" t="s">
        <v>352</v>
      </c>
      <c r="C26" s="119"/>
    </row>
    <row r="27" spans="1:3" x14ac:dyDescent="0.2">
      <c r="A27" s="65" t="s">
        <v>23</v>
      </c>
      <c r="B27" s="66" t="s">
        <v>24</v>
      </c>
      <c r="C27" s="119"/>
    </row>
    <row r="28" spans="1:3" x14ac:dyDescent="0.2">
      <c r="A28" s="65" t="s">
        <v>25</v>
      </c>
      <c r="B28" s="66" t="s">
        <v>26</v>
      </c>
      <c r="C28" s="119"/>
    </row>
    <row r="29" spans="1:3" x14ac:dyDescent="0.2">
      <c r="A29" s="65" t="s">
        <v>27</v>
      </c>
      <c r="B29" s="66" t="s">
        <v>28</v>
      </c>
      <c r="C29" s="119"/>
    </row>
    <row r="30" spans="1:3" x14ac:dyDescent="0.2">
      <c r="A30" s="65" t="s">
        <v>29</v>
      </c>
      <c r="B30" s="66" t="s">
        <v>30</v>
      </c>
      <c r="C30" s="119"/>
    </row>
    <row r="31" spans="1:3" x14ac:dyDescent="0.2">
      <c r="A31" s="65" t="s">
        <v>76</v>
      </c>
      <c r="B31" s="66" t="s">
        <v>77</v>
      </c>
      <c r="C31" s="119"/>
    </row>
    <row r="32" spans="1:3" x14ac:dyDescent="0.2">
      <c r="A32" s="17"/>
      <c r="B32" s="20"/>
      <c r="C32" s="119"/>
    </row>
    <row r="33" spans="1:6" x14ac:dyDescent="0.2">
      <c r="A33" s="17"/>
      <c r="B33" s="19"/>
      <c r="C33" s="119"/>
    </row>
    <row r="34" spans="1:6" x14ac:dyDescent="0.2">
      <c r="A34" s="65" t="s">
        <v>48</v>
      </c>
      <c r="B34" s="66" t="s">
        <v>43</v>
      </c>
    </row>
    <row r="35" spans="1:6" x14ac:dyDescent="0.2">
      <c r="A35" s="65" t="s">
        <v>49</v>
      </c>
      <c r="B35" s="66" t="s">
        <v>44</v>
      </c>
    </row>
    <row r="36" spans="1:6" x14ac:dyDescent="0.2">
      <c r="A36" s="17"/>
      <c r="B36" s="20"/>
    </row>
    <row r="37" spans="1:6" x14ac:dyDescent="0.2">
      <c r="A37" s="17"/>
      <c r="B37" s="18" t="s">
        <v>46</v>
      </c>
    </row>
    <row r="38" spans="1:6" x14ac:dyDescent="0.2">
      <c r="A38" s="17" t="s">
        <v>47</v>
      </c>
      <c r="B38" s="66" t="s">
        <v>32</v>
      </c>
    </row>
    <row r="39" spans="1:6" x14ac:dyDescent="0.2">
      <c r="A39" s="17"/>
      <c r="B39" s="66" t="s">
        <v>615</v>
      </c>
    </row>
    <row r="40" spans="1:6" ht="12" thickBot="1" x14ac:dyDescent="0.25">
      <c r="A40" s="21"/>
      <c r="B40" s="22"/>
    </row>
    <row r="42" spans="1:6" x14ac:dyDescent="0.2">
      <c r="B42" s="124" t="s">
        <v>619</v>
      </c>
      <c r="C42" s="125"/>
      <c r="D42" s="126"/>
      <c r="E42" s="127"/>
      <c r="F42" s="126"/>
    </row>
    <row r="43" spans="1:6" x14ac:dyDescent="0.2">
      <c r="B43" s="125"/>
      <c r="C43" s="125"/>
      <c r="D43" s="126"/>
      <c r="E43" s="127"/>
      <c r="F43" s="126"/>
    </row>
    <row r="44" spans="1:6" x14ac:dyDescent="0.2">
      <c r="B44" s="125"/>
      <c r="C44" s="125"/>
      <c r="D44" s="126"/>
      <c r="E44" s="127"/>
      <c r="F44" s="126"/>
    </row>
    <row r="45" spans="1:6" x14ac:dyDescent="0.2">
      <c r="B45" s="125"/>
      <c r="C45" s="125"/>
      <c r="D45" s="126"/>
      <c r="E45" s="127"/>
      <c r="F45" s="126"/>
    </row>
    <row r="46" spans="1:6" x14ac:dyDescent="0.2">
      <c r="B46" s="128" t="s">
        <v>620</v>
      </c>
      <c r="C46" s="129"/>
      <c r="D46" s="129" t="s">
        <v>620</v>
      </c>
      <c r="E46" s="127"/>
      <c r="F46" s="130"/>
    </row>
    <row r="47" spans="1:6" ht="23.25" customHeight="1" x14ac:dyDescent="0.2">
      <c r="B47" s="176" t="s">
        <v>621</v>
      </c>
      <c r="C47" s="177"/>
      <c r="D47" s="176" t="s">
        <v>622</v>
      </c>
      <c r="E47" s="178"/>
      <c r="F47" s="178"/>
    </row>
    <row r="48" spans="1:6" x14ac:dyDescent="0.2">
      <c r="B48" s="131"/>
      <c r="C48" s="127"/>
      <c r="D48" s="127"/>
      <c r="E48" s="127"/>
      <c r="F48" s="126"/>
    </row>
  </sheetData>
  <sheetProtection formatCells="0" formatColumns="0" formatRows="0" autoFilter="0" pivotTables="0"/>
  <mergeCells count="5">
    <mergeCell ref="A1:B1"/>
    <mergeCell ref="A2:B2"/>
    <mergeCell ref="A3:B3"/>
    <mergeCell ref="B47:C47"/>
    <mergeCell ref="D47:F47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D20"/>
  <sheetViews>
    <sheetView showGridLines="0" workbookViewId="0">
      <selection activeCell="E10" sqref="E10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4" s="59" customFormat="1" ht="18" customHeight="1" x14ac:dyDescent="0.25">
      <c r="A1" s="182" t="s">
        <v>623</v>
      </c>
      <c r="B1" s="183"/>
      <c r="C1" s="184"/>
    </row>
    <row r="2" spans="1:4" s="59" customFormat="1" ht="18" customHeight="1" x14ac:dyDescent="0.25">
      <c r="A2" s="185" t="s">
        <v>491</v>
      </c>
      <c r="B2" s="186"/>
      <c r="C2" s="187"/>
    </row>
    <row r="3" spans="1:4" s="59" customFormat="1" ht="18" customHeight="1" x14ac:dyDescent="0.25">
      <c r="A3" s="185" t="s">
        <v>822</v>
      </c>
      <c r="B3" s="186"/>
      <c r="C3" s="187"/>
    </row>
    <row r="4" spans="1:4" s="61" customFormat="1" ht="18" customHeight="1" x14ac:dyDescent="0.2">
      <c r="A4" s="188" t="s">
        <v>487</v>
      </c>
      <c r="B4" s="189"/>
      <c r="C4" s="190"/>
    </row>
    <row r="5" spans="1:4" x14ac:dyDescent="0.2">
      <c r="A5" s="147" t="s">
        <v>527</v>
      </c>
      <c r="B5" s="147"/>
      <c r="C5" s="148">
        <f>+ACT!C45</f>
        <v>57455844.07</v>
      </c>
      <c r="D5" s="153"/>
    </row>
    <row r="6" spans="1:4" x14ac:dyDescent="0.2">
      <c r="A6" s="76"/>
      <c r="B6" s="77"/>
      <c r="C6" s="78"/>
    </row>
    <row r="7" spans="1:4" x14ac:dyDescent="0.2">
      <c r="A7" s="87" t="s">
        <v>528</v>
      </c>
      <c r="B7" s="87"/>
      <c r="C7" s="79">
        <f>SUM(C8:C13)</f>
        <v>271142.38</v>
      </c>
    </row>
    <row r="8" spans="1:4" x14ac:dyDescent="0.2">
      <c r="A8" s="94" t="s">
        <v>529</v>
      </c>
      <c r="B8" s="93" t="s">
        <v>336</v>
      </c>
      <c r="C8" s="80">
        <v>0</v>
      </c>
    </row>
    <row r="9" spans="1:4" x14ac:dyDescent="0.2">
      <c r="A9" s="81" t="s">
        <v>530</v>
      </c>
      <c r="B9" s="82" t="s">
        <v>539</v>
      </c>
      <c r="C9" s="80">
        <v>0</v>
      </c>
    </row>
    <row r="10" spans="1:4" x14ac:dyDescent="0.2">
      <c r="A10" s="81" t="s">
        <v>531</v>
      </c>
      <c r="B10" s="82" t="s">
        <v>344</v>
      </c>
      <c r="C10" s="80">
        <v>0</v>
      </c>
    </row>
    <row r="11" spans="1:4" x14ac:dyDescent="0.2">
      <c r="A11" s="81" t="s">
        <v>532</v>
      </c>
      <c r="B11" s="82" t="s">
        <v>345</v>
      </c>
      <c r="C11" s="80">
        <v>0</v>
      </c>
    </row>
    <row r="12" spans="1:4" x14ac:dyDescent="0.2">
      <c r="A12" s="81" t="s">
        <v>533</v>
      </c>
      <c r="B12" s="82" t="s">
        <v>346</v>
      </c>
      <c r="C12" s="80">
        <f>+ACT!C73</f>
        <v>271142.38</v>
      </c>
    </row>
    <row r="13" spans="1:4" x14ac:dyDescent="0.2">
      <c r="A13" s="83" t="s">
        <v>534</v>
      </c>
      <c r="B13" s="84" t="s">
        <v>535</v>
      </c>
      <c r="C13" s="80">
        <v>0</v>
      </c>
    </row>
    <row r="14" spans="1:4" x14ac:dyDescent="0.2">
      <c r="A14" s="76"/>
      <c r="B14" s="85"/>
      <c r="C14" s="86"/>
    </row>
    <row r="15" spans="1:4" x14ac:dyDescent="0.2">
      <c r="A15" s="87" t="s">
        <v>83</v>
      </c>
      <c r="B15" s="77"/>
      <c r="C15" s="79">
        <f>SUM(C16:C18)</f>
        <v>0</v>
      </c>
    </row>
    <row r="16" spans="1:4" x14ac:dyDescent="0.2">
      <c r="A16" s="88">
        <v>3.1</v>
      </c>
      <c r="B16" s="82" t="s">
        <v>538</v>
      </c>
      <c r="C16" s="80">
        <v>0</v>
      </c>
    </row>
    <row r="17" spans="1:3" x14ac:dyDescent="0.2">
      <c r="A17" s="89">
        <v>3.2</v>
      </c>
      <c r="B17" s="82" t="s">
        <v>536</v>
      </c>
      <c r="C17" s="80">
        <v>0</v>
      </c>
    </row>
    <row r="18" spans="1:3" x14ac:dyDescent="0.2">
      <c r="A18" s="89">
        <v>3.3</v>
      </c>
      <c r="B18" s="84" t="s">
        <v>537</v>
      </c>
      <c r="C18" s="90">
        <v>0</v>
      </c>
    </row>
    <row r="19" spans="1:3" x14ac:dyDescent="0.2">
      <c r="A19" s="76"/>
      <c r="B19" s="91"/>
      <c r="C19" s="92"/>
    </row>
    <row r="20" spans="1:3" x14ac:dyDescent="0.2">
      <c r="A20" s="149" t="s">
        <v>82</v>
      </c>
      <c r="B20" s="149"/>
      <c r="C20" s="148">
        <f>C5+C7-C15</f>
        <v>57726986.450000003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C39"/>
  <sheetViews>
    <sheetView showGridLines="0" workbookViewId="0">
      <selection activeCell="I24" sqref="I24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91" t="s">
        <v>623</v>
      </c>
      <c r="B1" s="192"/>
      <c r="C1" s="193"/>
    </row>
    <row r="2" spans="1:3" s="62" customFormat="1" ht="18.95" customHeight="1" x14ac:dyDescent="0.25">
      <c r="A2" s="194" t="s">
        <v>492</v>
      </c>
      <c r="B2" s="195"/>
      <c r="C2" s="196"/>
    </row>
    <row r="3" spans="1:3" s="62" customFormat="1" ht="18.95" customHeight="1" x14ac:dyDescent="0.25">
      <c r="A3" s="194" t="s">
        <v>822</v>
      </c>
      <c r="B3" s="195"/>
      <c r="C3" s="196"/>
    </row>
    <row r="4" spans="1:3" x14ac:dyDescent="0.2">
      <c r="A4" s="188" t="s">
        <v>487</v>
      </c>
      <c r="B4" s="189"/>
      <c r="C4" s="190"/>
    </row>
    <row r="5" spans="1:3" x14ac:dyDescent="0.2">
      <c r="A5" s="150" t="s">
        <v>540</v>
      </c>
      <c r="B5" s="147"/>
      <c r="C5" s="151">
        <v>56726996.789999999</v>
      </c>
    </row>
    <row r="6" spans="1:3" x14ac:dyDescent="0.2">
      <c r="A6" s="96"/>
      <c r="B6" s="77"/>
      <c r="C6" s="97"/>
    </row>
    <row r="7" spans="1:3" x14ac:dyDescent="0.2">
      <c r="A7" s="87" t="s">
        <v>541</v>
      </c>
      <c r="B7" s="98"/>
      <c r="C7" s="79">
        <f>SUM(C8:C28)</f>
        <v>1139305.31</v>
      </c>
    </row>
    <row r="8" spans="1:3" x14ac:dyDescent="0.2">
      <c r="A8" s="101">
        <v>2.1</v>
      </c>
      <c r="B8" s="102" t="s">
        <v>364</v>
      </c>
      <c r="C8" s="103">
        <v>0</v>
      </c>
    </row>
    <row r="9" spans="1:3" x14ac:dyDescent="0.2">
      <c r="A9" s="101">
        <v>2.2000000000000002</v>
      </c>
      <c r="B9" s="102" t="s">
        <v>361</v>
      </c>
      <c r="C9" s="103">
        <v>0</v>
      </c>
    </row>
    <row r="10" spans="1:3" x14ac:dyDescent="0.2">
      <c r="A10" s="110">
        <v>2.2999999999999998</v>
      </c>
      <c r="B10" s="95" t="s">
        <v>230</v>
      </c>
      <c r="C10" s="103">
        <v>619646.18999999994</v>
      </c>
    </row>
    <row r="11" spans="1:3" x14ac:dyDescent="0.2">
      <c r="A11" s="110">
        <v>2.4</v>
      </c>
      <c r="B11" s="95" t="s">
        <v>231</v>
      </c>
      <c r="C11" s="154">
        <v>3533.87</v>
      </c>
    </row>
    <row r="12" spans="1:3" x14ac:dyDescent="0.2">
      <c r="A12" s="110">
        <v>2.5</v>
      </c>
      <c r="B12" s="95" t="s">
        <v>232</v>
      </c>
      <c r="C12" s="154">
        <v>0</v>
      </c>
    </row>
    <row r="13" spans="1:3" x14ac:dyDescent="0.2">
      <c r="A13" s="110">
        <v>2.6</v>
      </c>
      <c r="B13" s="95" t="s">
        <v>233</v>
      </c>
      <c r="C13" s="154">
        <v>197310.35</v>
      </c>
    </row>
    <row r="14" spans="1:3" x14ac:dyDescent="0.2">
      <c r="A14" s="110">
        <v>2.7</v>
      </c>
      <c r="B14" s="95" t="s">
        <v>234</v>
      </c>
      <c r="C14" s="154">
        <v>0</v>
      </c>
    </row>
    <row r="15" spans="1:3" x14ac:dyDescent="0.2">
      <c r="A15" s="110">
        <v>2.8</v>
      </c>
      <c r="B15" s="95" t="s">
        <v>235</v>
      </c>
      <c r="C15" s="154">
        <v>316573.28999999998</v>
      </c>
    </row>
    <row r="16" spans="1:3" x14ac:dyDescent="0.2">
      <c r="A16" s="110">
        <v>2.9</v>
      </c>
      <c r="B16" s="95" t="s">
        <v>237</v>
      </c>
      <c r="C16" s="103">
        <v>0</v>
      </c>
    </row>
    <row r="17" spans="1:3" x14ac:dyDescent="0.2">
      <c r="A17" s="110" t="s">
        <v>542</v>
      </c>
      <c r="B17" s="95" t="s">
        <v>543</v>
      </c>
      <c r="C17" s="103">
        <v>0</v>
      </c>
    </row>
    <row r="18" spans="1:3" x14ac:dyDescent="0.2">
      <c r="A18" s="110" t="s">
        <v>572</v>
      </c>
      <c r="B18" s="95" t="s">
        <v>239</v>
      </c>
      <c r="C18" s="103">
        <v>2241.61</v>
      </c>
    </row>
    <row r="19" spans="1:3" x14ac:dyDescent="0.2">
      <c r="A19" s="110" t="s">
        <v>573</v>
      </c>
      <c r="B19" s="95" t="s">
        <v>544</v>
      </c>
      <c r="C19" s="103">
        <v>0</v>
      </c>
    </row>
    <row r="20" spans="1:3" x14ac:dyDescent="0.2">
      <c r="A20" s="110" t="s">
        <v>574</v>
      </c>
      <c r="B20" s="95" t="s">
        <v>545</v>
      </c>
      <c r="C20" s="103">
        <v>0</v>
      </c>
    </row>
    <row r="21" spans="1:3" x14ac:dyDescent="0.2">
      <c r="A21" s="110" t="s">
        <v>575</v>
      </c>
      <c r="B21" s="95" t="s">
        <v>546</v>
      </c>
      <c r="C21" s="103">
        <v>0</v>
      </c>
    </row>
    <row r="22" spans="1:3" x14ac:dyDescent="0.2">
      <c r="A22" s="110" t="s">
        <v>547</v>
      </c>
      <c r="B22" s="95" t="s">
        <v>548</v>
      </c>
      <c r="C22" s="103">
        <v>0</v>
      </c>
    </row>
    <row r="23" spans="1:3" x14ac:dyDescent="0.2">
      <c r="A23" s="110" t="s">
        <v>549</v>
      </c>
      <c r="B23" s="95" t="s">
        <v>550</v>
      </c>
      <c r="C23" s="103">
        <v>0</v>
      </c>
    </row>
    <row r="24" spans="1:3" x14ac:dyDescent="0.2">
      <c r="A24" s="110" t="s">
        <v>551</v>
      </c>
      <c r="B24" s="95" t="s">
        <v>552</v>
      </c>
      <c r="C24" s="103">
        <v>0</v>
      </c>
    </row>
    <row r="25" spans="1:3" x14ac:dyDescent="0.2">
      <c r="A25" s="110" t="s">
        <v>553</v>
      </c>
      <c r="B25" s="95" t="s">
        <v>554</v>
      </c>
      <c r="C25" s="103">
        <v>0</v>
      </c>
    </row>
    <row r="26" spans="1:3" x14ac:dyDescent="0.2">
      <c r="A26" s="110" t="s">
        <v>555</v>
      </c>
      <c r="B26" s="95" t="s">
        <v>556</v>
      </c>
      <c r="C26" s="103">
        <v>0</v>
      </c>
    </row>
    <row r="27" spans="1:3" x14ac:dyDescent="0.2">
      <c r="A27" s="110" t="s">
        <v>557</v>
      </c>
      <c r="B27" s="95" t="s">
        <v>558</v>
      </c>
      <c r="C27" s="103">
        <v>0</v>
      </c>
    </row>
    <row r="28" spans="1:3" x14ac:dyDescent="0.2">
      <c r="A28" s="110" t="s">
        <v>559</v>
      </c>
      <c r="B28" s="102" t="s">
        <v>560</v>
      </c>
      <c r="C28" s="103">
        <v>0</v>
      </c>
    </row>
    <row r="29" spans="1:3" x14ac:dyDescent="0.2">
      <c r="A29" s="111"/>
      <c r="B29" s="104"/>
      <c r="C29" s="105"/>
    </row>
    <row r="30" spans="1:3" x14ac:dyDescent="0.2">
      <c r="A30" s="106" t="s">
        <v>561</v>
      </c>
      <c r="B30" s="107"/>
      <c r="C30" s="108">
        <f>SUM(C31:C37)</f>
        <v>672963.32479080488</v>
      </c>
    </row>
    <row r="31" spans="1:3" x14ac:dyDescent="0.2">
      <c r="A31" s="110" t="s">
        <v>562</v>
      </c>
      <c r="B31" s="95" t="s">
        <v>433</v>
      </c>
      <c r="C31" s="103">
        <v>672963.32479080488</v>
      </c>
    </row>
    <row r="32" spans="1:3" x14ac:dyDescent="0.2">
      <c r="A32" s="110" t="s">
        <v>563</v>
      </c>
      <c r="B32" s="95" t="s">
        <v>80</v>
      </c>
      <c r="C32" s="103">
        <v>0</v>
      </c>
    </row>
    <row r="33" spans="1:3" x14ac:dyDescent="0.2">
      <c r="A33" s="110" t="s">
        <v>564</v>
      </c>
      <c r="B33" s="95" t="s">
        <v>443</v>
      </c>
      <c r="C33" s="103">
        <v>0</v>
      </c>
    </row>
    <row r="34" spans="1:3" x14ac:dyDescent="0.2">
      <c r="A34" s="110" t="s">
        <v>565</v>
      </c>
      <c r="B34" s="95" t="s">
        <v>566</v>
      </c>
      <c r="C34" s="103">
        <v>0</v>
      </c>
    </row>
    <row r="35" spans="1:3" x14ac:dyDescent="0.2">
      <c r="A35" s="110" t="s">
        <v>567</v>
      </c>
      <c r="B35" s="95" t="s">
        <v>568</v>
      </c>
      <c r="C35" s="103">
        <v>0</v>
      </c>
    </row>
    <row r="36" spans="1:3" x14ac:dyDescent="0.2">
      <c r="A36" s="110" t="s">
        <v>569</v>
      </c>
      <c r="B36" s="95" t="s">
        <v>451</v>
      </c>
      <c r="C36" s="103">
        <v>0</v>
      </c>
    </row>
    <row r="37" spans="1:3" x14ac:dyDescent="0.2">
      <c r="A37" s="110" t="s">
        <v>570</v>
      </c>
      <c r="B37" s="102" t="s">
        <v>571</v>
      </c>
      <c r="C37" s="109">
        <v>0</v>
      </c>
    </row>
    <row r="38" spans="1:3" x14ac:dyDescent="0.2">
      <c r="A38" s="96"/>
      <c r="B38" s="99"/>
      <c r="C38" s="100"/>
    </row>
    <row r="39" spans="1:3" x14ac:dyDescent="0.2">
      <c r="A39" s="147" t="s">
        <v>84</v>
      </c>
      <c r="B39" s="147"/>
      <c r="C39" s="148">
        <f>C5-C7+C30</f>
        <v>56260654.804790802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J53"/>
  <sheetViews>
    <sheetView tabSelected="1" workbookViewId="0">
      <selection activeCell="E52" sqref="E52"/>
    </sheetView>
  </sheetViews>
  <sheetFormatPr baseColWidth="10" defaultColWidth="9.140625" defaultRowHeight="11.25" x14ac:dyDescent="0.2"/>
  <cols>
    <col min="1" max="1" width="17.7109375" style="52" customWidth="1"/>
    <col min="2" max="2" width="68.5703125" style="52" bestFit="1" customWidth="1"/>
    <col min="3" max="3" width="17.42578125" style="52" customWidth="1"/>
    <col min="4" max="5" width="23.7109375" style="52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81" t="str">
        <f>'Notas a los Edos Financieros'!A1</f>
        <v>ACADEMIA METROPOLITANA DE SEGURIDAD PÚBLICA DE LEÓN, GUANAJUATO</v>
      </c>
      <c r="B1" s="197"/>
      <c r="C1" s="197"/>
      <c r="D1" s="197"/>
      <c r="E1" s="197"/>
      <c r="F1" s="197"/>
      <c r="G1" s="50" t="s">
        <v>185</v>
      </c>
      <c r="H1" s="51">
        <f>'Notas a los Edos Financieros'!D1</f>
        <v>2020</v>
      </c>
    </row>
    <row r="2" spans="1:10" ht="18.95" customHeight="1" x14ac:dyDescent="0.2">
      <c r="A2" s="181" t="s">
        <v>493</v>
      </c>
      <c r="B2" s="197"/>
      <c r="C2" s="197"/>
      <c r="D2" s="197"/>
      <c r="E2" s="197"/>
      <c r="F2" s="197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98" t="str">
        <f>'Notas a los Edos Financieros'!A3</f>
        <v>Correspondiente del 01 de Enero al 31 de Diciembre de 2020</v>
      </c>
      <c r="B3" s="199"/>
      <c r="C3" s="199"/>
      <c r="D3" s="199"/>
      <c r="E3" s="199"/>
      <c r="F3" s="199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488</v>
      </c>
      <c r="C7" s="55" t="s">
        <v>169</v>
      </c>
      <c r="D7" s="55" t="s">
        <v>489</v>
      </c>
      <c r="E7" s="55" t="s">
        <v>490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216">
        <v>7000</v>
      </c>
      <c r="B8" s="217" t="s">
        <v>125</v>
      </c>
      <c r="C8" s="218">
        <f>+C9+C10+C11+C12+C13+C14+C15+C16+C17+C18+C19+C23+C27+C28+C29+C30+C31+C32+C33+C34+C35+C36+C37+C38+C39+C40</f>
        <v>0</v>
      </c>
      <c r="D8" s="218">
        <f t="shared" ref="D8:E8" si="0">+D9+D10+D11+D12+D13+D14+D15+D16+D17+D18+D19+D23+D27+D28+D29+D30+D31+D32+D33+D34+D35+D36+D37+D38+D39+D40</f>
        <v>60000045.229999997</v>
      </c>
      <c r="E8" s="218">
        <f t="shared" si="0"/>
        <v>60000045.229999997</v>
      </c>
      <c r="F8" s="218">
        <v>0</v>
      </c>
      <c r="G8" s="217"/>
      <c r="H8" s="215"/>
      <c r="I8" s="215"/>
      <c r="J8" s="215"/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10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10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10" x14ac:dyDescent="0.2">
      <c r="A19" s="213">
        <v>7250</v>
      </c>
      <c r="B19" s="213" t="s">
        <v>114</v>
      </c>
      <c r="C19" s="214">
        <f>+C20</f>
        <v>0</v>
      </c>
      <c r="D19" s="214">
        <f t="shared" ref="D19:F19" si="1">+D20</f>
        <v>60000045.229999997</v>
      </c>
      <c r="E19" s="214">
        <f t="shared" si="1"/>
        <v>0</v>
      </c>
      <c r="F19" s="214">
        <f t="shared" si="1"/>
        <v>60000045.229999997</v>
      </c>
      <c r="G19" s="220"/>
      <c r="H19" s="220"/>
      <c r="I19" s="220"/>
      <c r="J19" s="220"/>
    </row>
    <row r="20" spans="1:10" x14ac:dyDescent="0.2">
      <c r="A20" s="52" t="s">
        <v>808</v>
      </c>
      <c r="B20" s="52" t="s">
        <v>809</v>
      </c>
      <c r="C20" s="57">
        <v>0</v>
      </c>
      <c r="D20" s="57">
        <v>60000045.229999997</v>
      </c>
      <c r="E20" s="57">
        <v>0</v>
      </c>
      <c r="F20" s="57">
        <v>60000045.229999997</v>
      </c>
    </row>
    <row r="21" spans="1:10" x14ac:dyDescent="0.2">
      <c r="A21" s="52" t="s">
        <v>810</v>
      </c>
      <c r="B21" s="52" t="s">
        <v>811</v>
      </c>
      <c r="C21" s="57">
        <v>0</v>
      </c>
      <c r="D21" s="57">
        <v>44882894.640000001</v>
      </c>
      <c r="E21" s="57">
        <v>0</v>
      </c>
      <c r="F21" s="57">
        <v>44882894.640000001</v>
      </c>
      <c r="G21" s="137"/>
    </row>
    <row r="22" spans="1:10" x14ac:dyDescent="0.2">
      <c r="A22" s="52" t="s">
        <v>812</v>
      </c>
      <c r="B22" s="52" t="s">
        <v>813</v>
      </c>
      <c r="C22" s="57">
        <v>0</v>
      </c>
      <c r="D22" s="57">
        <v>15117150.59</v>
      </c>
      <c r="E22" s="57">
        <v>0</v>
      </c>
      <c r="F22" s="57">
        <v>15117150.59</v>
      </c>
      <c r="G22" s="137"/>
    </row>
    <row r="23" spans="1:10" x14ac:dyDescent="0.2">
      <c r="A23" s="213">
        <v>7260</v>
      </c>
      <c r="B23" s="213" t="s">
        <v>113</v>
      </c>
      <c r="C23" s="214">
        <f t="shared" ref="C23:D23" si="2">+C24</f>
        <v>0</v>
      </c>
      <c r="D23" s="214">
        <f t="shared" si="2"/>
        <v>0</v>
      </c>
      <c r="E23" s="214">
        <f>+E24</f>
        <v>60000045.229999997</v>
      </c>
      <c r="F23" s="214">
        <f>+F24</f>
        <v>60000045.229999997</v>
      </c>
      <c r="G23" s="220"/>
      <c r="H23" s="220"/>
      <c r="I23" s="220"/>
      <c r="J23" s="220"/>
    </row>
    <row r="24" spans="1:10" x14ac:dyDescent="0.2">
      <c r="A24" s="52" t="s">
        <v>814</v>
      </c>
      <c r="B24" s="52" t="s">
        <v>815</v>
      </c>
      <c r="C24" s="57">
        <v>0</v>
      </c>
      <c r="D24" s="57">
        <v>0</v>
      </c>
      <c r="E24" s="57">
        <v>60000045.229999997</v>
      </c>
      <c r="F24" s="57">
        <v>60000045.229999997</v>
      </c>
    </row>
    <row r="25" spans="1:10" x14ac:dyDescent="0.2">
      <c r="A25" s="52" t="s">
        <v>816</v>
      </c>
      <c r="B25" s="52" t="s">
        <v>817</v>
      </c>
      <c r="C25" s="57">
        <v>0</v>
      </c>
      <c r="D25" s="57">
        <v>0</v>
      </c>
      <c r="E25" s="57">
        <v>44882894.640000001</v>
      </c>
      <c r="F25" s="57">
        <v>44882894.640000001</v>
      </c>
      <c r="G25" s="137"/>
    </row>
    <row r="26" spans="1:10" x14ac:dyDescent="0.2">
      <c r="A26" s="52" t="s">
        <v>818</v>
      </c>
      <c r="B26" s="52" t="s">
        <v>819</v>
      </c>
      <c r="C26" s="57">
        <v>0</v>
      </c>
      <c r="D26" s="57">
        <v>0</v>
      </c>
      <c r="E26" s="57">
        <v>15117150.59</v>
      </c>
      <c r="F26" s="57">
        <v>15117150.59</v>
      </c>
      <c r="G26" s="137"/>
    </row>
    <row r="27" spans="1:10" x14ac:dyDescent="0.2">
      <c r="A27" s="52">
        <v>7310</v>
      </c>
      <c r="B27" s="52" t="s">
        <v>112</v>
      </c>
      <c r="C27" s="57">
        <v>0</v>
      </c>
      <c r="D27" s="57">
        <v>0</v>
      </c>
      <c r="E27" s="57">
        <v>0</v>
      </c>
      <c r="F27" s="57">
        <v>0</v>
      </c>
    </row>
    <row r="28" spans="1:10" x14ac:dyDescent="0.2">
      <c r="A28" s="52">
        <v>7320</v>
      </c>
      <c r="B28" s="52" t="s">
        <v>111</v>
      </c>
      <c r="C28" s="57">
        <v>0</v>
      </c>
      <c r="D28" s="57">
        <v>0</v>
      </c>
      <c r="E28" s="57">
        <v>0</v>
      </c>
      <c r="F28" s="57">
        <v>0</v>
      </c>
    </row>
    <row r="29" spans="1:10" x14ac:dyDescent="0.2">
      <c r="A29" s="52">
        <v>7330</v>
      </c>
      <c r="B29" s="52" t="s">
        <v>110</v>
      </c>
      <c r="C29" s="57">
        <v>0</v>
      </c>
      <c r="D29" s="57">
        <v>0</v>
      </c>
      <c r="E29" s="57">
        <v>0</v>
      </c>
      <c r="F29" s="57">
        <v>0</v>
      </c>
    </row>
    <row r="30" spans="1:10" x14ac:dyDescent="0.2">
      <c r="A30" s="52">
        <v>7340</v>
      </c>
      <c r="B30" s="52" t="s">
        <v>109</v>
      </c>
      <c r="C30" s="57">
        <v>0</v>
      </c>
      <c r="D30" s="57">
        <v>0</v>
      </c>
      <c r="E30" s="57">
        <v>0</v>
      </c>
      <c r="F30" s="57">
        <v>0</v>
      </c>
    </row>
    <row r="31" spans="1:10" x14ac:dyDescent="0.2">
      <c r="A31" s="52">
        <v>7350</v>
      </c>
      <c r="B31" s="52" t="s">
        <v>108</v>
      </c>
      <c r="C31" s="57">
        <v>0</v>
      </c>
      <c r="D31" s="57">
        <v>0</v>
      </c>
      <c r="E31" s="57">
        <v>0</v>
      </c>
      <c r="F31" s="57">
        <v>0</v>
      </c>
    </row>
    <row r="32" spans="1:10" x14ac:dyDescent="0.2">
      <c r="A32" s="52">
        <v>7360</v>
      </c>
      <c r="B32" s="52" t="s">
        <v>107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7410</v>
      </c>
      <c r="B33" s="52" t="s">
        <v>106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7420</v>
      </c>
      <c r="B34" s="52" t="s">
        <v>105</v>
      </c>
      <c r="C34" s="57">
        <v>0</v>
      </c>
      <c r="D34" s="57">
        <v>0</v>
      </c>
      <c r="E34" s="57">
        <v>0</v>
      </c>
      <c r="F34" s="57">
        <v>0</v>
      </c>
    </row>
    <row r="35" spans="1:6" x14ac:dyDescent="0.2">
      <c r="A35" s="52">
        <v>7510</v>
      </c>
      <c r="B35" s="52" t="s">
        <v>104</v>
      </c>
      <c r="C35" s="57">
        <v>0</v>
      </c>
      <c r="D35" s="57">
        <v>0</v>
      </c>
      <c r="E35" s="57">
        <v>0</v>
      </c>
      <c r="F35" s="57">
        <v>0</v>
      </c>
    </row>
    <row r="36" spans="1:6" x14ac:dyDescent="0.2">
      <c r="A36" s="52">
        <v>7520</v>
      </c>
      <c r="B36" s="52" t="s">
        <v>103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">
      <c r="A37" s="52">
        <v>7610</v>
      </c>
      <c r="B37" s="52" t="s">
        <v>102</v>
      </c>
      <c r="C37" s="57">
        <v>0</v>
      </c>
      <c r="D37" s="57">
        <v>0</v>
      </c>
      <c r="E37" s="57">
        <v>0</v>
      </c>
      <c r="F37" s="57">
        <v>0</v>
      </c>
    </row>
    <row r="38" spans="1:6" x14ac:dyDescent="0.2">
      <c r="A38" s="52">
        <v>7620</v>
      </c>
      <c r="B38" s="52" t="s">
        <v>101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7630</v>
      </c>
      <c r="B39" s="52" t="s">
        <v>100</v>
      </c>
      <c r="C39" s="57">
        <v>0</v>
      </c>
      <c r="D39" s="57">
        <v>0</v>
      </c>
      <c r="E39" s="57">
        <v>0</v>
      </c>
      <c r="F39" s="57">
        <v>0</v>
      </c>
    </row>
    <row r="40" spans="1:6" x14ac:dyDescent="0.2">
      <c r="A40" s="52">
        <v>7640</v>
      </c>
      <c r="B40" s="52" t="s">
        <v>99</v>
      </c>
      <c r="C40" s="57">
        <v>0</v>
      </c>
      <c r="D40" s="57">
        <v>0</v>
      </c>
      <c r="E40" s="57">
        <v>0</v>
      </c>
      <c r="F40" s="57">
        <v>0</v>
      </c>
    </row>
    <row r="41" spans="1:6" s="64" customFormat="1" x14ac:dyDescent="0.2">
      <c r="A41" s="216">
        <v>8000</v>
      </c>
      <c r="B41" s="217" t="s">
        <v>97</v>
      </c>
      <c r="C41" s="218">
        <f>SUM(C42:C53)</f>
        <v>0</v>
      </c>
      <c r="D41" s="218">
        <f t="shared" ref="D41:F41" si="3">SUM(D42:D53)</f>
        <v>573755927.70000005</v>
      </c>
      <c r="E41" s="218">
        <f t="shared" si="3"/>
        <v>573755927.70000005</v>
      </c>
      <c r="F41" s="218">
        <f t="shared" si="3"/>
        <v>103600000</v>
      </c>
    </row>
    <row r="42" spans="1:6" x14ac:dyDescent="0.2">
      <c r="A42" s="52">
        <v>8110</v>
      </c>
      <c r="B42" s="52" t="s">
        <v>96</v>
      </c>
      <c r="C42" s="57">
        <v>0</v>
      </c>
      <c r="D42" s="57">
        <v>25900000</v>
      </c>
      <c r="E42" s="57">
        <v>0</v>
      </c>
      <c r="F42" s="57">
        <v>25900000</v>
      </c>
    </row>
    <row r="43" spans="1:6" x14ac:dyDescent="0.2">
      <c r="A43" s="52">
        <v>8120</v>
      </c>
      <c r="B43" s="52" t="s">
        <v>95</v>
      </c>
      <c r="C43" s="57">
        <v>0</v>
      </c>
      <c r="D43" s="57">
        <v>57726986.450000003</v>
      </c>
      <c r="E43" s="57">
        <v>57455844.07</v>
      </c>
      <c r="F43" s="57">
        <v>-271142.38</v>
      </c>
    </row>
    <row r="44" spans="1:6" x14ac:dyDescent="0.2">
      <c r="A44" s="52">
        <v>8130</v>
      </c>
      <c r="B44" s="52" t="s">
        <v>94</v>
      </c>
      <c r="C44" s="57">
        <v>0</v>
      </c>
      <c r="D44" s="57">
        <v>31555844.07</v>
      </c>
      <c r="E44" s="57">
        <v>0</v>
      </c>
      <c r="F44" s="57">
        <v>-31555844.07</v>
      </c>
    </row>
    <row r="45" spans="1:6" x14ac:dyDescent="0.2">
      <c r="A45" s="52">
        <v>8140</v>
      </c>
      <c r="B45" s="52" t="s">
        <v>93</v>
      </c>
      <c r="C45" s="57">
        <v>0</v>
      </c>
      <c r="D45" s="57">
        <v>57726986.450000003</v>
      </c>
      <c r="E45" s="57">
        <v>57726986.450000003</v>
      </c>
      <c r="F45" s="57">
        <v>0</v>
      </c>
    </row>
    <row r="46" spans="1:6" x14ac:dyDescent="0.2">
      <c r="A46" s="52">
        <v>8150</v>
      </c>
      <c r="B46" s="52" t="s">
        <v>92</v>
      </c>
      <c r="C46" s="57">
        <v>0</v>
      </c>
      <c r="D46" s="57">
        <v>0</v>
      </c>
      <c r="E46" s="57">
        <v>57726986.450000003</v>
      </c>
      <c r="F46" s="57">
        <v>57726986.450000003</v>
      </c>
    </row>
    <row r="47" spans="1:6" x14ac:dyDescent="0.2">
      <c r="A47" s="52">
        <v>8210</v>
      </c>
      <c r="B47" s="52" t="s">
        <v>91</v>
      </c>
      <c r="C47" s="57">
        <v>0</v>
      </c>
      <c r="D47" s="57">
        <v>0</v>
      </c>
      <c r="E47" s="57">
        <v>25900000</v>
      </c>
      <c r="F47" s="57">
        <v>25900000</v>
      </c>
    </row>
    <row r="48" spans="1:6" x14ac:dyDescent="0.2">
      <c r="A48" s="52">
        <v>8220</v>
      </c>
      <c r="B48" s="52" t="s">
        <v>90</v>
      </c>
      <c r="C48" s="57">
        <v>0</v>
      </c>
      <c r="D48" s="57">
        <v>115696983.81999999</v>
      </c>
      <c r="E48" s="57">
        <v>114968136.54000001</v>
      </c>
      <c r="F48" s="57">
        <v>728847.28</v>
      </c>
    </row>
    <row r="49" spans="1:6" x14ac:dyDescent="0.2">
      <c r="A49" s="52">
        <v>8230</v>
      </c>
      <c r="B49" s="52" t="s">
        <v>89</v>
      </c>
      <c r="C49" s="57">
        <v>0</v>
      </c>
      <c r="D49" s="57">
        <v>58241139.75</v>
      </c>
      <c r="E49" s="57">
        <v>89796983.819999993</v>
      </c>
      <c r="F49" s="57">
        <v>-31555844.07</v>
      </c>
    </row>
    <row r="50" spans="1:6" x14ac:dyDescent="0.2">
      <c r="A50" s="52">
        <v>8240</v>
      </c>
      <c r="B50" s="52" t="s">
        <v>88</v>
      </c>
      <c r="C50" s="57">
        <v>0</v>
      </c>
      <c r="D50" s="57">
        <v>56726996.789999999</v>
      </c>
      <c r="E50" s="57">
        <v>56726996.789999999</v>
      </c>
      <c r="F50" s="57">
        <v>0</v>
      </c>
    </row>
    <row r="51" spans="1:6" x14ac:dyDescent="0.2">
      <c r="A51" s="52">
        <v>8250</v>
      </c>
      <c r="B51" s="52" t="s">
        <v>87</v>
      </c>
      <c r="C51" s="57">
        <v>0</v>
      </c>
      <c r="D51" s="57">
        <v>56726996.789999999</v>
      </c>
      <c r="E51" s="57">
        <v>56726996.789999999</v>
      </c>
      <c r="F51" s="57">
        <v>0</v>
      </c>
    </row>
    <row r="52" spans="1:6" x14ac:dyDescent="0.2">
      <c r="A52" s="52">
        <v>8260</v>
      </c>
      <c r="B52" s="52" t="s">
        <v>86</v>
      </c>
      <c r="C52" s="57">
        <v>0</v>
      </c>
      <c r="D52" s="57">
        <v>56726996.789999999</v>
      </c>
      <c r="E52" s="57">
        <v>56726996.789999999</v>
      </c>
      <c r="F52" s="57">
        <v>0</v>
      </c>
    </row>
    <row r="53" spans="1:6" x14ac:dyDescent="0.2">
      <c r="A53" s="52">
        <v>8270</v>
      </c>
      <c r="B53" s="52" t="s">
        <v>85</v>
      </c>
      <c r="C53" s="57">
        <v>0</v>
      </c>
      <c r="D53" s="57">
        <v>56726996.789999999</v>
      </c>
      <c r="E53" s="57">
        <v>0</v>
      </c>
      <c r="F53" s="57">
        <v>56726996.789999999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H29"/>
  <sheetViews>
    <sheetView showGridLines="0" topLeftCell="A4" zoomScaleNormal="100" zoomScaleSheetLayoutView="100" workbookViewId="0">
      <selection activeCell="C18" sqref="C18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0" t="s">
        <v>50</v>
      </c>
      <c r="C1" s="121"/>
      <c r="D1" s="121"/>
      <c r="E1" s="122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200" t="s">
        <v>34</v>
      </c>
      <c r="B5" s="200"/>
      <c r="C5" s="200"/>
      <c r="D5" s="200"/>
      <c r="E5" s="20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16" t="s">
        <v>600</v>
      </c>
      <c r="B10" s="201" t="s">
        <v>36</v>
      </c>
      <c r="C10" s="201"/>
      <c r="D10" s="201"/>
      <c r="E10" s="201"/>
    </row>
    <row r="11" spans="1:8" s="6" customFormat="1" ht="12.95" customHeight="1" x14ac:dyDescent="0.2">
      <c r="A11" s="117" t="s">
        <v>601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17" t="s">
        <v>602</v>
      </c>
      <c r="B12" s="201" t="s">
        <v>38</v>
      </c>
      <c r="C12" s="201"/>
      <c r="D12" s="201"/>
      <c r="E12" s="201"/>
    </row>
    <row r="13" spans="1:8" s="6" customFormat="1" ht="26.1" customHeight="1" x14ac:dyDescent="0.2">
      <c r="A13" s="117" t="s">
        <v>603</v>
      </c>
      <c r="B13" s="201" t="s">
        <v>39</v>
      </c>
      <c r="C13" s="201"/>
      <c r="D13" s="201"/>
      <c r="E13" s="20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604</v>
      </c>
      <c r="B15" s="9" t="s">
        <v>40</v>
      </c>
    </row>
    <row r="16" spans="1:8" s="6" customFormat="1" ht="12.95" customHeight="1" x14ac:dyDescent="0.2">
      <c r="A16" s="117" t="s">
        <v>599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18" t="s">
        <v>597</v>
      </c>
    </row>
    <row r="20" spans="1:4" s="6" customFormat="1" ht="12.95" customHeight="1" x14ac:dyDescent="0.2">
      <c r="A20" s="118" t="s">
        <v>598</v>
      </c>
    </row>
    <row r="21" spans="1:4" s="6" customFormat="1" x14ac:dyDescent="0.2">
      <c r="A21" s="8"/>
    </row>
    <row r="22" spans="1:4" s="6" customFormat="1" x14ac:dyDescent="0.2">
      <c r="A22" s="8" t="s">
        <v>522</v>
      </c>
      <c r="B22" s="8"/>
      <c r="C22" s="8"/>
      <c r="D22" s="8"/>
    </row>
    <row r="23" spans="1:4" s="6" customFormat="1" x14ac:dyDescent="0.2">
      <c r="A23" s="8" t="s">
        <v>523</v>
      </c>
      <c r="B23" s="8"/>
      <c r="C23" s="8"/>
      <c r="D23" s="8"/>
    </row>
    <row r="24" spans="1:4" s="6" customFormat="1" x14ac:dyDescent="0.2">
      <c r="A24" s="8" t="s">
        <v>524</v>
      </c>
      <c r="B24" s="8"/>
      <c r="C24" s="8"/>
      <c r="D24" s="8"/>
    </row>
    <row r="25" spans="1:4" s="6" customFormat="1" x14ac:dyDescent="0.2">
      <c r="A25" s="8" t="s">
        <v>525</v>
      </c>
      <c r="B25" s="8"/>
      <c r="C25" s="8"/>
      <c r="D25" s="8"/>
    </row>
    <row r="26" spans="1:4" s="6" customFormat="1" x14ac:dyDescent="0.2">
      <c r="A26" s="8" t="s">
        <v>526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239"/>
  <sheetViews>
    <sheetView zoomScaleNormal="100" workbookViewId="0">
      <selection activeCell="D130" sqref="D130"/>
    </sheetView>
  </sheetViews>
  <sheetFormatPr baseColWidth="10" defaultColWidth="9.140625" defaultRowHeight="11.25" x14ac:dyDescent="0.2"/>
  <cols>
    <col min="1" max="1" width="18.42578125" style="43" customWidth="1"/>
    <col min="2" max="2" width="59.5703125" style="43" customWidth="1"/>
    <col min="3" max="3" width="11" style="43" customWidth="1"/>
    <col min="4" max="4" width="12.5703125" style="43" customWidth="1"/>
    <col min="5" max="5" width="14" style="43" customWidth="1"/>
    <col min="6" max="6" width="12" style="43" customWidth="1"/>
    <col min="7" max="7" width="6.5703125" style="43" customWidth="1"/>
    <col min="8" max="8" width="32.5703125" style="43" customWidth="1"/>
    <col min="9" max="9" width="7" style="167" customWidth="1"/>
    <col min="10" max="10" width="11.140625" style="43" bestFit="1" customWidth="1"/>
    <col min="11" max="11" width="9.140625" style="43"/>
    <col min="12" max="12" width="11.140625" style="43" bestFit="1" customWidth="1"/>
    <col min="13" max="16384" width="9.140625" style="43"/>
  </cols>
  <sheetData>
    <row r="1" spans="1:9" s="39" customFormat="1" ht="18.95" customHeight="1" x14ac:dyDescent="0.25">
      <c r="A1" s="179" t="str">
        <f>'Notas a los Edos Financieros'!A1</f>
        <v>ACADEMIA METROPOLITANA DE SEGURIDAD PÚBLICA DE LEÓN, GUANAJUATO</v>
      </c>
      <c r="B1" s="180"/>
      <c r="C1" s="180"/>
      <c r="D1" s="180"/>
      <c r="E1" s="180"/>
      <c r="F1" s="180"/>
      <c r="G1" s="37" t="s">
        <v>185</v>
      </c>
      <c r="H1" s="48">
        <f>'Notas a los Edos Financieros'!D1</f>
        <v>2020</v>
      </c>
      <c r="I1" s="166"/>
    </row>
    <row r="2" spans="1:9" s="39" customFormat="1" ht="18.95" customHeight="1" x14ac:dyDescent="0.25">
      <c r="A2" s="179" t="s">
        <v>186</v>
      </c>
      <c r="B2" s="180"/>
      <c r="C2" s="180"/>
      <c r="D2" s="180"/>
      <c r="E2" s="180"/>
      <c r="F2" s="180"/>
      <c r="G2" s="37" t="s">
        <v>187</v>
      </c>
      <c r="H2" s="48" t="str">
        <f>'Notas a los Edos Financieros'!D2</f>
        <v>Trimestral</v>
      </c>
      <c r="I2" s="166"/>
    </row>
    <row r="3" spans="1:9" s="39" customFormat="1" ht="18.95" customHeight="1" x14ac:dyDescent="0.25">
      <c r="A3" s="179" t="str">
        <f>'Notas a los Edos Financieros'!A3</f>
        <v>Correspondiente del 01 de Enero al 31 de Diciembre de 2020</v>
      </c>
      <c r="B3" s="180"/>
      <c r="C3" s="180"/>
      <c r="D3" s="180"/>
      <c r="E3" s="180"/>
      <c r="F3" s="180"/>
      <c r="G3" s="37" t="s">
        <v>189</v>
      </c>
      <c r="H3" s="48">
        <f>'Notas a los Edos Financieros'!D3</f>
        <v>1</v>
      </c>
      <c r="I3" s="166"/>
    </row>
    <row r="4" spans="1:9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9" x14ac:dyDescent="0.2">
      <c r="A6" s="42" t="s">
        <v>584</v>
      </c>
      <c r="B6" s="42"/>
      <c r="C6" s="42"/>
      <c r="D6" s="42"/>
      <c r="E6" s="42"/>
      <c r="F6" s="42"/>
      <c r="G6" s="42"/>
      <c r="H6" s="42"/>
    </row>
    <row r="7" spans="1:9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9" x14ac:dyDescent="0.2">
      <c r="A8" s="45">
        <v>1114</v>
      </c>
      <c r="B8" s="43" t="s">
        <v>191</v>
      </c>
      <c r="C8" s="47">
        <v>0</v>
      </c>
    </row>
    <row r="9" spans="1:9" x14ac:dyDescent="0.2">
      <c r="A9" s="45">
        <v>1115</v>
      </c>
      <c r="B9" s="43" t="s">
        <v>192</v>
      </c>
      <c r="C9" s="47">
        <v>0</v>
      </c>
    </row>
    <row r="10" spans="1:9" x14ac:dyDescent="0.2">
      <c r="A10" s="45">
        <v>1121</v>
      </c>
      <c r="B10" s="43" t="s">
        <v>193</v>
      </c>
      <c r="C10" s="47">
        <v>0</v>
      </c>
    </row>
    <row r="11" spans="1:9" x14ac:dyDescent="0.2">
      <c r="A11" s="45">
        <v>1211</v>
      </c>
      <c r="B11" s="43" t="s">
        <v>194</v>
      </c>
      <c r="C11" s="47">
        <v>0</v>
      </c>
    </row>
    <row r="13" spans="1:9" x14ac:dyDescent="0.2">
      <c r="A13" s="42" t="s">
        <v>585</v>
      </c>
      <c r="B13" s="42"/>
      <c r="C13" s="42"/>
      <c r="D13" s="42"/>
      <c r="E13" s="42"/>
      <c r="F13" s="42"/>
      <c r="G13" s="42"/>
      <c r="H13" s="42"/>
    </row>
    <row r="14" spans="1:9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9" x14ac:dyDescent="0.2">
      <c r="A15" s="155">
        <v>1122</v>
      </c>
      <c r="B15" s="156" t="s">
        <v>195</v>
      </c>
      <c r="C15" s="157">
        <f>+C16</f>
        <v>2269200.0099999998</v>
      </c>
      <c r="D15" s="157">
        <v>0</v>
      </c>
      <c r="E15" s="157">
        <v>0</v>
      </c>
      <c r="F15" s="157">
        <v>0</v>
      </c>
      <c r="G15" s="157">
        <v>0</v>
      </c>
      <c r="H15" s="156"/>
    </row>
    <row r="16" spans="1:9" x14ac:dyDescent="0.2">
      <c r="A16" s="158" t="s">
        <v>624</v>
      </c>
      <c r="B16" s="159" t="s">
        <v>625</v>
      </c>
      <c r="C16" s="160">
        <f>SUM(C17:C20)</f>
        <v>2269200.0099999998</v>
      </c>
      <c r="D16" s="160">
        <v>0</v>
      </c>
      <c r="E16" s="160">
        <v>0</v>
      </c>
      <c r="F16" s="160">
        <v>0</v>
      </c>
      <c r="G16" s="160">
        <v>0</v>
      </c>
      <c r="H16" s="161"/>
    </row>
    <row r="17" spans="1:8" ht="56.25" x14ac:dyDescent="0.2">
      <c r="A17" s="45" t="s">
        <v>823</v>
      </c>
      <c r="B17" s="43" t="s">
        <v>824</v>
      </c>
      <c r="C17" s="47">
        <v>1221700</v>
      </c>
      <c r="D17" s="47">
        <v>0</v>
      </c>
      <c r="E17" s="47">
        <v>0</v>
      </c>
      <c r="F17" s="47">
        <v>0</v>
      </c>
      <c r="G17" s="47">
        <v>0</v>
      </c>
      <c r="H17" s="132" t="s">
        <v>630</v>
      </c>
    </row>
    <row r="18" spans="1:8" ht="56.25" x14ac:dyDescent="0.2">
      <c r="A18" s="45" t="s">
        <v>799</v>
      </c>
      <c r="B18" s="43" t="s">
        <v>801</v>
      </c>
      <c r="C18" s="47">
        <v>140000</v>
      </c>
      <c r="D18" s="47">
        <v>0</v>
      </c>
      <c r="E18" s="47">
        <v>0</v>
      </c>
      <c r="F18" s="47">
        <v>0</v>
      </c>
      <c r="G18" s="47">
        <v>0</v>
      </c>
      <c r="H18" s="132" t="s">
        <v>630</v>
      </c>
    </row>
    <row r="19" spans="1:8" ht="56.25" x14ac:dyDescent="0.2">
      <c r="A19" s="45" t="s">
        <v>626</v>
      </c>
      <c r="B19" s="43" t="s">
        <v>627</v>
      </c>
      <c r="C19" s="47">
        <v>907500</v>
      </c>
      <c r="D19" s="47">
        <v>0</v>
      </c>
      <c r="E19" s="47">
        <v>0</v>
      </c>
      <c r="F19" s="47">
        <v>0</v>
      </c>
      <c r="G19" s="47">
        <v>0</v>
      </c>
      <c r="H19" s="132" t="s">
        <v>630</v>
      </c>
    </row>
    <row r="20" spans="1:8" ht="56.25" x14ac:dyDescent="0.2">
      <c r="A20" s="45" t="s">
        <v>800</v>
      </c>
      <c r="B20" s="43" t="s">
        <v>802</v>
      </c>
      <c r="C20" s="47">
        <v>0.01</v>
      </c>
      <c r="D20" s="47">
        <v>0</v>
      </c>
      <c r="E20" s="47">
        <v>0</v>
      </c>
      <c r="F20" s="47">
        <v>0</v>
      </c>
      <c r="G20" s="47">
        <v>0</v>
      </c>
      <c r="H20" s="132" t="s">
        <v>630</v>
      </c>
    </row>
    <row r="21" spans="1:8" x14ac:dyDescent="0.2">
      <c r="A21" s="42" t="s">
        <v>586</v>
      </c>
      <c r="B21" s="42"/>
      <c r="C21" s="42"/>
      <c r="D21" s="42"/>
      <c r="E21" s="42"/>
      <c r="F21" s="42"/>
      <c r="G21" s="42"/>
      <c r="H21" s="42"/>
    </row>
    <row r="22" spans="1:8" x14ac:dyDescent="0.2">
      <c r="A22" s="44" t="s">
        <v>146</v>
      </c>
      <c r="B22" s="44" t="s">
        <v>143</v>
      </c>
      <c r="C22" s="44" t="s">
        <v>144</v>
      </c>
      <c r="D22" s="44" t="s">
        <v>196</v>
      </c>
      <c r="E22" s="44" t="s">
        <v>197</v>
      </c>
      <c r="F22" s="44" t="s">
        <v>198</v>
      </c>
      <c r="G22" s="44" t="s">
        <v>199</v>
      </c>
      <c r="H22" s="44" t="s">
        <v>200</v>
      </c>
    </row>
    <row r="23" spans="1:8" x14ac:dyDescent="0.2">
      <c r="A23" s="155">
        <v>1123</v>
      </c>
      <c r="B23" s="156" t="s">
        <v>201</v>
      </c>
      <c r="C23" s="157">
        <f>SUM(C24)</f>
        <v>0</v>
      </c>
      <c r="D23" s="157">
        <f>SUM(D24)</f>
        <v>0</v>
      </c>
      <c r="E23" s="157">
        <v>0</v>
      </c>
      <c r="F23" s="157">
        <v>0</v>
      </c>
      <c r="G23" s="157">
        <v>0</v>
      </c>
      <c r="H23" s="156"/>
    </row>
    <row r="24" spans="1:8" x14ac:dyDescent="0.2">
      <c r="A24" s="158" t="s">
        <v>628</v>
      </c>
      <c r="B24" s="159" t="s">
        <v>629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59"/>
    </row>
    <row r="25" spans="1:8" x14ac:dyDescent="0.2">
      <c r="A25" s="45">
        <v>1125</v>
      </c>
      <c r="B25" s="43" t="s">
        <v>202</v>
      </c>
      <c r="C25" s="47">
        <v>0</v>
      </c>
      <c r="D25" s="47"/>
      <c r="E25" s="47"/>
      <c r="F25" s="47"/>
      <c r="G25" s="47"/>
    </row>
    <row r="26" spans="1:8" x14ac:dyDescent="0.2">
      <c r="A26" s="138">
        <v>1126</v>
      </c>
      <c r="B26" s="139" t="s">
        <v>605</v>
      </c>
      <c r="C26" s="47">
        <v>0</v>
      </c>
      <c r="D26" s="47"/>
      <c r="E26" s="47"/>
      <c r="F26" s="47"/>
      <c r="G26" s="47"/>
    </row>
    <row r="27" spans="1:8" x14ac:dyDescent="0.2">
      <c r="A27" s="155">
        <v>1129</v>
      </c>
      <c r="B27" s="156" t="s">
        <v>606</v>
      </c>
      <c r="C27" s="157">
        <f>SUM(C28)</f>
        <v>1383138</v>
      </c>
      <c r="D27" s="157">
        <f>SUM(D28)</f>
        <v>1383138</v>
      </c>
      <c r="E27" s="157">
        <v>0</v>
      </c>
      <c r="F27" s="157">
        <v>0</v>
      </c>
      <c r="G27" s="157">
        <v>0</v>
      </c>
      <c r="H27" s="156"/>
    </row>
    <row r="28" spans="1:8" ht="67.5" x14ac:dyDescent="0.2">
      <c r="A28" s="138" t="s">
        <v>631</v>
      </c>
      <c r="B28" s="139" t="s">
        <v>632</v>
      </c>
      <c r="C28" s="47">
        <v>1383138</v>
      </c>
      <c r="D28" s="47">
        <v>1383138</v>
      </c>
      <c r="E28" s="47">
        <v>0</v>
      </c>
      <c r="F28" s="47">
        <v>0</v>
      </c>
      <c r="G28" s="47">
        <v>0</v>
      </c>
      <c r="H28" s="132" t="s">
        <v>690</v>
      </c>
    </row>
    <row r="29" spans="1:8" x14ac:dyDescent="0.2">
      <c r="A29" s="45">
        <v>1131</v>
      </c>
      <c r="B29" s="43" t="s">
        <v>203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8" x14ac:dyDescent="0.2">
      <c r="A30" s="45">
        <v>1132</v>
      </c>
      <c r="B30" s="43" t="s">
        <v>204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8" x14ac:dyDescent="0.2">
      <c r="A31" s="45">
        <v>1133</v>
      </c>
      <c r="B31" s="43" t="s">
        <v>205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8" x14ac:dyDescent="0.2">
      <c r="A32" s="45">
        <v>1134</v>
      </c>
      <c r="B32" s="43" t="s">
        <v>206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8" x14ac:dyDescent="0.2">
      <c r="A33" s="45">
        <v>1139</v>
      </c>
      <c r="B33" s="43" t="s">
        <v>207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5" spans="1:8" x14ac:dyDescent="0.2">
      <c r="A35" s="42" t="s">
        <v>610</v>
      </c>
      <c r="B35" s="42"/>
      <c r="C35" s="42"/>
      <c r="D35" s="42"/>
      <c r="E35" s="42"/>
      <c r="F35" s="42"/>
      <c r="G35" s="42"/>
      <c r="H35" s="42"/>
    </row>
    <row r="36" spans="1:8" x14ac:dyDescent="0.2">
      <c r="A36" s="44" t="s">
        <v>146</v>
      </c>
      <c r="B36" s="44" t="s">
        <v>143</v>
      </c>
      <c r="C36" s="44" t="s">
        <v>144</v>
      </c>
      <c r="D36" s="44" t="s">
        <v>155</v>
      </c>
      <c r="E36" s="44" t="s">
        <v>154</v>
      </c>
      <c r="F36" s="44" t="s">
        <v>208</v>
      </c>
      <c r="G36" s="44" t="s">
        <v>157</v>
      </c>
      <c r="H36" s="44"/>
    </row>
    <row r="37" spans="1:8" x14ac:dyDescent="0.2">
      <c r="A37" s="45">
        <v>1140</v>
      </c>
      <c r="B37" s="43" t="s">
        <v>209</v>
      </c>
      <c r="C37" s="47">
        <v>0</v>
      </c>
    </row>
    <row r="38" spans="1:8" x14ac:dyDescent="0.2">
      <c r="A38" s="45">
        <v>1141</v>
      </c>
      <c r="B38" s="43" t="s">
        <v>210</v>
      </c>
      <c r="C38" s="47">
        <v>0</v>
      </c>
    </row>
    <row r="39" spans="1:8" x14ac:dyDescent="0.2">
      <c r="A39" s="45">
        <v>1142</v>
      </c>
      <c r="B39" s="43" t="s">
        <v>211</v>
      </c>
      <c r="C39" s="47">
        <v>0</v>
      </c>
    </row>
    <row r="40" spans="1:8" x14ac:dyDescent="0.2">
      <c r="A40" s="45">
        <v>1143</v>
      </c>
      <c r="B40" s="43" t="s">
        <v>212</v>
      </c>
      <c r="C40" s="47">
        <v>0</v>
      </c>
    </row>
    <row r="41" spans="1:8" x14ac:dyDescent="0.2">
      <c r="A41" s="45">
        <v>1144</v>
      </c>
      <c r="B41" s="43" t="s">
        <v>213</v>
      </c>
      <c r="C41" s="47">
        <v>0</v>
      </c>
    </row>
    <row r="42" spans="1:8" x14ac:dyDescent="0.2">
      <c r="A42" s="45">
        <v>1145</v>
      </c>
      <c r="B42" s="43" t="s">
        <v>214</v>
      </c>
      <c r="C42" s="47">
        <v>0</v>
      </c>
    </row>
    <row r="44" spans="1:8" x14ac:dyDescent="0.2">
      <c r="A44" s="42" t="s">
        <v>587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153</v>
      </c>
      <c r="E45" s="44" t="s">
        <v>156</v>
      </c>
      <c r="F45" s="44" t="s">
        <v>215</v>
      </c>
      <c r="G45" s="44"/>
      <c r="H45" s="44"/>
    </row>
    <row r="46" spans="1:8" x14ac:dyDescent="0.2">
      <c r="A46" s="155">
        <v>1150</v>
      </c>
      <c r="B46" s="156" t="s">
        <v>216</v>
      </c>
      <c r="C46" s="157">
        <f>+C47</f>
        <v>909610.99000000011</v>
      </c>
      <c r="D46" s="157">
        <f>+D47</f>
        <v>909610.99000000011</v>
      </c>
      <c r="E46" s="156"/>
      <c r="F46" s="156"/>
      <c r="G46" s="156"/>
      <c r="H46" s="156"/>
    </row>
    <row r="47" spans="1:8" x14ac:dyDescent="0.2">
      <c r="A47" s="155">
        <v>1151</v>
      </c>
      <c r="B47" s="156" t="s">
        <v>217</v>
      </c>
      <c r="C47" s="157">
        <f>SUM(C48:C75)</f>
        <v>909610.99000000011</v>
      </c>
      <c r="D47" s="157">
        <f>SUM(D48:D75)</f>
        <v>909610.99000000011</v>
      </c>
      <c r="E47" s="156"/>
      <c r="F47" s="156"/>
      <c r="G47" s="156"/>
      <c r="H47" s="156"/>
    </row>
    <row r="48" spans="1:8" x14ac:dyDescent="0.2">
      <c r="A48" s="45" t="s">
        <v>633</v>
      </c>
      <c r="B48" s="43" t="s">
        <v>634</v>
      </c>
      <c r="C48" s="47">
        <v>139944.4</v>
      </c>
      <c r="D48" s="47">
        <v>139944.4</v>
      </c>
      <c r="E48" s="43" t="s">
        <v>689</v>
      </c>
    </row>
    <row r="49" spans="1:5" x14ac:dyDescent="0.2">
      <c r="A49" s="45" t="s">
        <v>635</v>
      </c>
      <c r="B49" s="43" t="s">
        <v>636</v>
      </c>
      <c r="C49" s="47">
        <v>60768.99</v>
      </c>
      <c r="D49" s="47">
        <v>60768.99</v>
      </c>
      <c r="E49" s="43" t="s">
        <v>689</v>
      </c>
    </row>
    <row r="50" spans="1:5" x14ac:dyDescent="0.2">
      <c r="A50" s="45" t="s">
        <v>637</v>
      </c>
      <c r="B50" s="43" t="s">
        <v>638</v>
      </c>
      <c r="C50" s="47">
        <v>7741</v>
      </c>
      <c r="D50" s="47">
        <v>7741</v>
      </c>
      <c r="E50" s="43" t="s">
        <v>689</v>
      </c>
    </row>
    <row r="51" spans="1:5" x14ac:dyDescent="0.2">
      <c r="A51" s="45" t="s">
        <v>639</v>
      </c>
      <c r="B51" s="43" t="s">
        <v>640</v>
      </c>
      <c r="C51" s="47">
        <v>21210.91</v>
      </c>
      <c r="D51" s="47">
        <v>21210.91</v>
      </c>
      <c r="E51" s="43" t="s">
        <v>689</v>
      </c>
    </row>
    <row r="52" spans="1:5" x14ac:dyDescent="0.2">
      <c r="A52" s="45" t="s">
        <v>641</v>
      </c>
      <c r="B52" s="43" t="s">
        <v>642</v>
      </c>
      <c r="C52" s="47">
        <v>6628.93</v>
      </c>
      <c r="D52" s="47">
        <v>6628.93</v>
      </c>
      <c r="E52" s="43" t="s">
        <v>689</v>
      </c>
    </row>
    <row r="53" spans="1:5" x14ac:dyDescent="0.2">
      <c r="A53" s="45" t="s">
        <v>643</v>
      </c>
      <c r="B53" s="43" t="s">
        <v>644</v>
      </c>
      <c r="C53" s="47">
        <v>2569.64</v>
      </c>
      <c r="D53" s="47">
        <v>2569.64</v>
      </c>
      <c r="E53" s="43" t="s">
        <v>689</v>
      </c>
    </row>
    <row r="54" spans="1:5" x14ac:dyDescent="0.2">
      <c r="A54" s="45" t="s">
        <v>645</v>
      </c>
      <c r="B54" s="43" t="s">
        <v>646</v>
      </c>
      <c r="C54" s="47">
        <v>3489.66</v>
      </c>
      <c r="D54" s="47">
        <v>3489.66</v>
      </c>
      <c r="E54" s="43" t="s">
        <v>689</v>
      </c>
    </row>
    <row r="55" spans="1:5" x14ac:dyDescent="0.2">
      <c r="A55" s="45" t="s">
        <v>647</v>
      </c>
      <c r="B55" s="43" t="s">
        <v>648</v>
      </c>
      <c r="C55" s="47">
        <v>965.07</v>
      </c>
      <c r="D55" s="47">
        <v>965.07</v>
      </c>
      <c r="E55" s="43" t="s">
        <v>689</v>
      </c>
    </row>
    <row r="56" spans="1:5" x14ac:dyDescent="0.2">
      <c r="A56" s="45" t="s">
        <v>649</v>
      </c>
      <c r="B56" s="43" t="s">
        <v>650</v>
      </c>
      <c r="C56" s="47">
        <v>1137.23</v>
      </c>
      <c r="D56" s="47">
        <v>1137.23</v>
      </c>
      <c r="E56" s="43" t="s">
        <v>689</v>
      </c>
    </row>
    <row r="57" spans="1:5" x14ac:dyDescent="0.2">
      <c r="A57" s="45" t="s">
        <v>651</v>
      </c>
      <c r="B57" s="43" t="s">
        <v>652</v>
      </c>
      <c r="C57" s="47">
        <v>8907.6299999999992</v>
      </c>
      <c r="D57" s="47">
        <v>8907.6299999999992</v>
      </c>
      <c r="E57" s="43" t="s">
        <v>689</v>
      </c>
    </row>
    <row r="58" spans="1:5" x14ac:dyDescent="0.2">
      <c r="A58" s="45" t="s">
        <v>653</v>
      </c>
      <c r="B58" s="43" t="s">
        <v>654</v>
      </c>
      <c r="C58" s="47">
        <v>55121.07</v>
      </c>
      <c r="D58" s="47">
        <v>55121.07</v>
      </c>
      <c r="E58" s="43" t="s">
        <v>689</v>
      </c>
    </row>
    <row r="59" spans="1:5" x14ac:dyDescent="0.2">
      <c r="A59" s="45" t="s">
        <v>655</v>
      </c>
      <c r="B59" s="43" t="s">
        <v>656</v>
      </c>
      <c r="C59" s="47">
        <v>4889.1099999999997</v>
      </c>
      <c r="D59" s="47">
        <v>4889.1099999999997</v>
      </c>
      <c r="E59" s="43" t="s">
        <v>689</v>
      </c>
    </row>
    <row r="60" spans="1:5" x14ac:dyDescent="0.2">
      <c r="A60" s="45" t="s">
        <v>657</v>
      </c>
      <c r="B60" s="43" t="s">
        <v>658</v>
      </c>
      <c r="C60" s="47">
        <v>4828.3</v>
      </c>
      <c r="D60" s="47">
        <v>4828.3</v>
      </c>
      <c r="E60" s="43" t="s">
        <v>689</v>
      </c>
    </row>
    <row r="61" spans="1:5" x14ac:dyDescent="0.2">
      <c r="A61" s="45" t="s">
        <v>659</v>
      </c>
      <c r="B61" s="43" t="s">
        <v>660</v>
      </c>
      <c r="C61" s="47">
        <v>71540.399999999994</v>
      </c>
      <c r="D61" s="47">
        <v>71540.399999999994</v>
      </c>
      <c r="E61" s="43" t="s">
        <v>689</v>
      </c>
    </row>
    <row r="62" spans="1:5" x14ac:dyDescent="0.2">
      <c r="A62" s="45" t="s">
        <v>661</v>
      </c>
      <c r="B62" s="43" t="s">
        <v>662</v>
      </c>
      <c r="C62" s="47">
        <v>48063.8</v>
      </c>
      <c r="D62" s="47">
        <v>48063.8</v>
      </c>
      <c r="E62" s="43" t="s">
        <v>689</v>
      </c>
    </row>
    <row r="63" spans="1:5" x14ac:dyDescent="0.2">
      <c r="A63" s="45" t="s">
        <v>663</v>
      </c>
      <c r="B63" s="43" t="s">
        <v>664</v>
      </c>
      <c r="C63" s="47">
        <v>2154.9499999999998</v>
      </c>
      <c r="D63" s="47">
        <v>2154.9499999999998</v>
      </c>
      <c r="E63" s="43" t="s">
        <v>689</v>
      </c>
    </row>
    <row r="64" spans="1:5" x14ac:dyDescent="0.2">
      <c r="A64" s="45" t="s">
        <v>665</v>
      </c>
      <c r="B64" s="43" t="s">
        <v>666</v>
      </c>
      <c r="C64" s="47">
        <v>21539.82</v>
      </c>
      <c r="D64" s="47">
        <v>21539.82</v>
      </c>
      <c r="E64" s="43" t="s">
        <v>689</v>
      </c>
    </row>
    <row r="65" spans="1:8" x14ac:dyDescent="0.2">
      <c r="A65" s="45" t="s">
        <v>667</v>
      </c>
      <c r="B65" s="43" t="s">
        <v>668</v>
      </c>
      <c r="C65" s="47">
        <v>17112.97</v>
      </c>
      <c r="D65" s="47">
        <v>17112.97</v>
      </c>
      <c r="E65" s="43" t="s">
        <v>689</v>
      </c>
    </row>
    <row r="66" spans="1:8" x14ac:dyDescent="0.2">
      <c r="A66" s="45" t="s">
        <v>669</v>
      </c>
      <c r="B66" s="43" t="s">
        <v>670</v>
      </c>
      <c r="C66" s="47">
        <v>3269.1</v>
      </c>
      <c r="D66" s="47">
        <v>3269.1</v>
      </c>
      <c r="E66" s="43" t="s">
        <v>689</v>
      </c>
    </row>
    <row r="67" spans="1:8" x14ac:dyDescent="0.2">
      <c r="A67" s="45" t="s">
        <v>671</v>
      </c>
      <c r="B67" s="43" t="s">
        <v>672</v>
      </c>
      <c r="C67" s="47">
        <v>293613.58</v>
      </c>
      <c r="D67" s="47">
        <v>293613.58</v>
      </c>
      <c r="E67" s="43" t="s">
        <v>689</v>
      </c>
    </row>
    <row r="68" spans="1:8" x14ac:dyDescent="0.2">
      <c r="A68" s="45" t="s">
        <v>673</v>
      </c>
      <c r="B68" s="43" t="s">
        <v>674</v>
      </c>
      <c r="C68" s="47">
        <v>75442.7</v>
      </c>
      <c r="D68" s="47">
        <v>75442.7</v>
      </c>
      <c r="E68" s="43" t="s">
        <v>689</v>
      </c>
    </row>
    <row r="69" spans="1:8" x14ac:dyDescent="0.2">
      <c r="A69" s="45" t="s">
        <v>675</v>
      </c>
      <c r="B69" s="43" t="s">
        <v>676</v>
      </c>
      <c r="C69" s="47">
        <v>69.81</v>
      </c>
      <c r="D69" s="47">
        <v>69.81</v>
      </c>
      <c r="E69" s="43" t="s">
        <v>689</v>
      </c>
    </row>
    <row r="70" spans="1:8" x14ac:dyDescent="0.2">
      <c r="A70" s="45" t="s">
        <v>677</v>
      </c>
      <c r="B70" s="43" t="s">
        <v>678</v>
      </c>
      <c r="C70" s="47">
        <v>306.02</v>
      </c>
      <c r="D70" s="47">
        <v>306.02</v>
      </c>
      <c r="E70" s="43" t="s">
        <v>689</v>
      </c>
    </row>
    <row r="71" spans="1:8" x14ac:dyDescent="0.2">
      <c r="A71" s="45" t="s">
        <v>679</v>
      </c>
      <c r="B71" s="43" t="s">
        <v>680</v>
      </c>
      <c r="C71" s="47">
        <v>12478.51</v>
      </c>
      <c r="D71" s="47">
        <v>12478.51</v>
      </c>
      <c r="E71" s="43" t="s">
        <v>689</v>
      </c>
    </row>
    <row r="72" spans="1:8" x14ac:dyDescent="0.2">
      <c r="A72" s="45" t="s">
        <v>681</v>
      </c>
      <c r="B72" s="43" t="s">
        <v>682</v>
      </c>
      <c r="C72" s="47">
        <v>30286.720000000001</v>
      </c>
      <c r="D72" s="47">
        <v>30286.720000000001</v>
      </c>
      <c r="E72" s="43" t="s">
        <v>689</v>
      </c>
    </row>
    <row r="73" spans="1:8" x14ac:dyDescent="0.2">
      <c r="A73" s="45" t="s">
        <v>683</v>
      </c>
      <c r="B73" s="43" t="s">
        <v>684</v>
      </c>
      <c r="C73" s="47">
        <v>5954.92</v>
      </c>
      <c r="D73" s="47">
        <v>5954.92</v>
      </c>
      <c r="E73" s="43" t="s">
        <v>689</v>
      </c>
    </row>
    <row r="74" spans="1:8" x14ac:dyDescent="0.2">
      <c r="A74" s="45" t="s">
        <v>685</v>
      </c>
      <c r="B74" s="43" t="s">
        <v>686</v>
      </c>
      <c r="C74" s="47">
        <v>972.42</v>
      </c>
      <c r="D74" s="47">
        <v>972.42</v>
      </c>
      <c r="E74" s="43" t="s">
        <v>689</v>
      </c>
    </row>
    <row r="75" spans="1:8" x14ac:dyDescent="0.2">
      <c r="A75" s="45" t="s">
        <v>687</v>
      </c>
      <c r="B75" s="43" t="s">
        <v>688</v>
      </c>
      <c r="C75" s="47">
        <v>8603.33</v>
      </c>
      <c r="D75" s="47">
        <v>8603.33</v>
      </c>
      <c r="E75" s="43" t="s">
        <v>689</v>
      </c>
    </row>
    <row r="77" spans="1:8" x14ac:dyDescent="0.2">
      <c r="A77" s="42" t="s">
        <v>588</v>
      </c>
      <c r="B77" s="42"/>
      <c r="C77" s="42"/>
      <c r="D77" s="42"/>
      <c r="E77" s="42"/>
      <c r="F77" s="42"/>
      <c r="G77" s="42"/>
      <c r="H77" s="42"/>
    </row>
    <row r="78" spans="1:8" x14ac:dyDescent="0.2">
      <c r="A78" s="44" t="s">
        <v>146</v>
      </c>
      <c r="B78" s="44" t="s">
        <v>143</v>
      </c>
      <c r="C78" s="44" t="s">
        <v>144</v>
      </c>
      <c r="D78" s="44" t="s">
        <v>145</v>
      </c>
      <c r="E78" s="44" t="s">
        <v>200</v>
      </c>
      <c r="F78" s="44"/>
      <c r="G78" s="44"/>
      <c r="H78" s="44"/>
    </row>
    <row r="79" spans="1:8" x14ac:dyDescent="0.2">
      <c r="A79" s="45">
        <v>1213</v>
      </c>
      <c r="B79" s="43" t="s">
        <v>218</v>
      </c>
      <c r="C79" s="47">
        <v>0</v>
      </c>
    </row>
    <row r="81" spans="1:8" x14ac:dyDescent="0.2">
      <c r="A81" s="42" t="s">
        <v>589</v>
      </c>
      <c r="B81" s="42"/>
      <c r="C81" s="42"/>
      <c r="D81" s="42"/>
      <c r="E81" s="42"/>
      <c r="F81" s="42"/>
      <c r="G81" s="42"/>
      <c r="H81" s="42"/>
    </row>
    <row r="82" spans="1:8" x14ac:dyDescent="0.2">
      <c r="A82" s="44" t="s">
        <v>146</v>
      </c>
      <c r="B82" s="44" t="s">
        <v>143</v>
      </c>
      <c r="C82" s="44" t="s">
        <v>144</v>
      </c>
      <c r="D82" s="44"/>
      <c r="E82" s="44"/>
      <c r="F82" s="44"/>
      <c r="G82" s="44"/>
      <c r="H82" s="44"/>
    </row>
    <row r="83" spans="1:8" x14ac:dyDescent="0.2">
      <c r="A83" s="45">
        <v>1214</v>
      </c>
      <c r="B83" s="43" t="s">
        <v>219</v>
      </c>
      <c r="C83" s="47">
        <v>0</v>
      </c>
    </row>
    <row r="85" spans="1:8" x14ac:dyDescent="0.2">
      <c r="A85" s="42" t="s">
        <v>590</v>
      </c>
      <c r="B85" s="42"/>
      <c r="C85" s="42"/>
      <c r="D85" s="42"/>
      <c r="E85" s="42"/>
      <c r="F85" s="42"/>
      <c r="G85" s="42"/>
      <c r="H85" s="42"/>
    </row>
    <row r="86" spans="1:8" x14ac:dyDescent="0.2">
      <c r="A86" s="44" t="s">
        <v>146</v>
      </c>
      <c r="B86" s="44" t="s">
        <v>143</v>
      </c>
      <c r="C86" s="44" t="s">
        <v>144</v>
      </c>
      <c r="D86" s="44" t="s">
        <v>158</v>
      </c>
      <c r="E86" s="44" t="s">
        <v>159</v>
      </c>
      <c r="F86" s="44" t="s">
        <v>153</v>
      </c>
      <c r="G86" s="44" t="s">
        <v>220</v>
      </c>
      <c r="H86" s="44" t="s">
        <v>160</v>
      </c>
    </row>
    <row r="87" spans="1:8" x14ac:dyDescent="0.2">
      <c r="A87" s="155">
        <v>1230</v>
      </c>
      <c r="B87" s="156" t="s">
        <v>221</v>
      </c>
      <c r="C87" s="157">
        <f>+C88+C89+C90+C91+C92+C98+C99</f>
        <v>296080.78999999998</v>
      </c>
      <c r="D87" s="157">
        <f t="shared" ref="D87:E87" si="0">+D88+D89+D90+D91+D92+D98+D99</f>
        <v>0</v>
      </c>
      <c r="E87" s="157">
        <f t="shared" si="0"/>
        <v>0</v>
      </c>
      <c r="F87" s="157"/>
      <c r="G87" s="157"/>
      <c r="H87" s="157"/>
    </row>
    <row r="88" spans="1:8" x14ac:dyDescent="0.2">
      <c r="A88" s="45">
        <v>1231</v>
      </c>
      <c r="B88" s="43" t="s">
        <v>222</v>
      </c>
      <c r="C88" s="47">
        <v>0</v>
      </c>
      <c r="D88" s="47">
        <v>0</v>
      </c>
      <c r="E88" s="47">
        <v>0</v>
      </c>
    </row>
    <row r="89" spans="1:8" x14ac:dyDescent="0.2">
      <c r="A89" s="45">
        <v>1232</v>
      </c>
      <c r="B89" s="43" t="s">
        <v>223</v>
      </c>
      <c r="C89" s="47">
        <v>0</v>
      </c>
      <c r="D89" s="47">
        <v>0</v>
      </c>
      <c r="E89" s="47">
        <v>0</v>
      </c>
    </row>
    <row r="90" spans="1:8" x14ac:dyDescent="0.2">
      <c r="A90" s="45">
        <v>1233</v>
      </c>
      <c r="B90" s="43" t="s">
        <v>224</v>
      </c>
      <c r="C90" s="47">
        <v>0</v>
      </c>
      <c r="D90" s="47">
        <v>0</v>
      </c>
      <c r="E90" s="47">
        <v>0</v>
      </c>
    </row>
    <row r="91" spans="1:8" x14ac:dyDescent="0.2">
      <c r="A91" s="45">
        <v>1234</v>
      </c>
      <c r="B91" s="43" t="s">
        <v>225</v>
      </c>
      <c r="C91" s="47">
        <v>0</v>
      </c>
      <c r="D91" s="47">
        <v>0</v>
      </c>
      <c r="E91" s="47">
        <v>0</v>
      </c>
    </row>
    <row r="92" spans="1:8" x14ac:dyDescent="0.2">
      <c r="A92" s="155">
        <v>1235</v>
      </c>
      <c r="B92" s="156" t="s">
        <v>226</v>
      </c>
      <c r="C92" s="157">
        <f>+C93</f>
        <v>296080.78999999998</v>
      </c>
      <c r="D92" s="157">
        <f t="shared" ref="D92:E95" si="1">+D93</f>
        <v>0</v>
      </c>
      <c r="E92" s="157">
        <f t="shared" si="1"/>
        <v>0</v>
      </c>
      <c r="F92" s="157"/>
      <c r="G92" s="157"/>
      <c r="H92" s="157"/>
    </row>
    <row r="93" spans="1:8" x14ac:dyDescent="0.2">
      <c r="A93" s="45" t="s">
        <v>691</v>
      </c>
      <c r="B93" s="43" t="s">
        <v>692</v>
      </c>
      <c r="C93" s="47">
        <f>+C94</f>
        <v>296080.78999999998</v>
      </c>
      <c r="D93" s="47">
        <f t="shared" si="1"/>
        <v>0</v>
      </c>
      <c r="E93" s="47">
        <f t="shared" si="1"/>
        <v>0</v>
      </c>
      <c r="F93" s="47"/>
      <c r="G93" s="47"/>
      <c r="H93" s="47"/>
    </row>
    <row r="94" spans="1:8" x14ac:dyDescent="0.2">
      <c r="A94" s="45" t="s">
        <v>693</v>
      </c>
      <c r="B94" s="43" t="s">
        <v>694</v>
      </c>
      <c r="C94" s="47">
        <f>+C95</f>
        <v>296080.78999999998</v>
      </c>
      <c r="D94" s="47">
        <f t="shared" si="1"/>
        <v>0</v>
      </c>
      <c r="E94" s="47">
        <f t="shared" si="1"/>
        <v>0</v>
      </c>
      <c r="F94" s="47"/>
      <c r="G94" s="47"/>
      <c r="H94" s="47"/>
    </row>
    <row r="95" spans="1:8" x14ac:dyDescent="0.2">
      <c r="A95" s="45" t="s">
        <v>695</v>
      </c>
      <c r="B95" s="43" t="s">
        <v>696</v>
      </c>
      <c r="C95" s="47">
        <f>+C96</f>
        <v>296080.78999999998</v>
      </c>
      <c r="D95" s="47">
        <f t="shared" si="1"/>
        <v>0</v>
      </c>
      <c r="E95" s="47">
        <f t="shared" si="1"/>
        <v>0</v>
      </c>
      <c r="F95" s="47"/>
      <c r="G95" s="47"/>
      <c r="H95" s="47"/>
    </row>
    <row r="96" spans="1:8" x14ac:dyDescent="0.2">
      <c r="A96" s="45" t="s">
        <v>697</v>
      </c>
      <c r="B96" s="43" t="s">
        <v>696</v>
      </c>
      <c r="C96" s="47">
        <v>296080.78999999998</v>
      </c>
      <c r="D96" s="47"/>
      <c r="E96" s="47"/>
    </row>
    <row r="97" spans="1:14" x14ac:dyDescent="0.2">
      <c r="A97" s="45"/>
      <c r="C97" s="47"/>
      <c r="D97" s="47"/>
      <c r="E97" s="47"/>
      <c r="I97" s="168"/>
      <c r="J97" s="134"/>
      <c r="K97" s="134"/>
      <c r="L97" s="135"/>
      <c r="M97" s="134"/>
    </row>
    <row r="98" spans="1:14" x14ac:dyDescent="0.2">
      <c r="A98" s="45">
        <v>1236</v>
      </c>
      <c r="B98" s="43" t="s">
        <v>227</v>
      </c>
      <c r="C98" s="47">
        <v>0</v>
      </c>
      <c r="D98" s="47">
        <v>0</v>
      </c>
      <c r="E98" s="47">
        <v>0</v>
      </c>
      <c r="I98" s="168"/>
      <c r="J98" s="134"/>
      <c r="K98" s="135"/>
      <c r="L98" s="144"/>
      <c r="M98" s="134"/>
    </row>
    <row r="99" spans="1:14" x14ac:dyDescent="0.2">
      <c r="A99" s="45">
        <v>1239</v>
      </c>
      <c r="B99" s="43" t="s">
        <v>228</v>
      </c>
      <c r="C99" s="47">
        <v>0</v>
      </c>
      <c r="D99" s="47">
        <v>0</v>
      </c>
      <c r="E99" s="47">
        <v>0</v>
      </c>
      <c r="I99" s="168"/>
      <c r="J99" s="142"/>
      <c r="K99" s="142"/>
      <c r="L99" s="143"/>
      <c r="M99" s="134"/>
      <c r="N99" s="134"/>
    </row>
    <row r="100" spans="1:14" x14ac:dyDescent="0.2">
      <c r="A100" s="155">
        <v>1240</v>
      </c>
      <c r="B100" s="156" t="s">
        <v>229</v>
      </c>
      <c r="C100" s="157">
        <f>+C101+C106+C110+C112+C116+C119+C125+C126</f>
        <v>7050146.4299999997</v>
      </c>
      <c r="D100" s="157">
        <f t="shared" ref="D100:E100" si="2">+D101+D106+D110+D112+D116+D119+D125+D126</f>
        <v>532312.15179080493</v>
      </c>
      <c r="E100" s="157">
        <f t="shared" si="2"/>
        <v>4175698.0576741402</v>
      </c>
      <c r="F100" s="157"/>
      <c r="G100" s="157"/>
      <c r="H100" s="157"/>
      <c r="I100" s="169"/>
      <c r="J100" s="162"/>
      <c r="K100" s="162"/>
      <c r="L100" s="163"/>
      <c r="M100" s="134"/>
      <c r="N100" s="134"/>
    </row>
    <row r="101" spans="1:14" x14ac:dyDescent="0.2">
      <c r="A101" s="155">
        <v>1241</v>
      </c>
      <c r="B101" s="156" t="s">
        <v>230</v>
      </c>
      <c r="C101" s="157">
        <f>SUM(C102:C105)</f>
        <v>1811990.98</v>
      </c>
      <c r="D101" s="157">
        <f t="shared" ref="D101:E101" si="3">SUM(D102:D105)</f>
        <v>84359.532233333608</v>
      </c>
      <c r="E101" s="157">
        <f t="shared" si="3"/>
        <v>935273.34270000248</v>
      </c>
      <c r="F101" s="157"/>
      <c r="G101" s="157"/>
      <c r="H101" s="157"/>
      <c r="I101" s="169"/>
      <c r="J101" s="164"/>
      <c r="K101" s="164"/>
      <c r="L101" s="164"/>
      <c r="M101" s="134"/>
      <c r="N101" s="134"/>
    </row>
    <row r="102" spans="1:14" x14ac:dyDescent="0.2">
      <c r="A102" s="133" t="s">
        <v>698</v>
      </c>
      <c r="B102" s="134" t="s">
        <v>699</v>
      </c>
      <c r="C102" s="135">
        <v>891537.72</v>
      </c>
      <c r="D102" s="135">
        <v>57030.88183333358</v>
      </c>
      <c r="E102" s="135">
        <v>264438.23733333586</v>
      </c>
      <c r="F102" s="134" t="s">
        <v>756</v>
      </c>
      <c r="G102" s="136">
        <v>0.1</v>
      </c>
      <c r="H102" s="134"/>
      <c r="I102" s="171"/>
      <c r="J102" s="165"/>
      <c r="K102" s="172"/>
      <c r="L102" s="172"/>
      <c r="M102" s="135"/>
      <c r="N102" s="134"/>
    </row>
    <row r="103" spans="1:14" x14ac:dyDescent="0.2">
      <c r="A103" s="133" t="s">
        <v>700</v>
      </c>
      <c r="B103" s="134" t="s">
        <v>701</v>
      </c>
      <c r="C103" s="135">
        <v>1487</v>
      </c>
      <c r="D103" s="135">
        <v>0</v>
      </c>
      <c r="E103" s="135">
        <v>1487</v>
      </c>
      <c r="F103" s="134" t="s">
        <v>756</v>
      </c>
      <c r="G103" s="136">
        <v>0.1</v>
      </c>
      <c r="H103" s="134"/>
      <c r="I103" s="171"/>
      <c r="J103" s="165"/>
      <c r="K103" s="172"/>
      <c r="L103" s="172"/>
      <c r="M103" s="135"/>
      <c r="N103" s="134"/>
    </row>
    <row r="104" spans="1:14" x14ac:dyDescent="0.2">
      <c r="A104" s="133" t="s">
        <v>702</v>
      </c>
      <c r="B104" s="134" t="s">
        <v>703</v>
      </c>
      <c r="C104" s="135">
        <v>402334.09</v>
      </c>
      <c r="D104" s="135">
        <v>23750.773200000032</v>
      </c>
      <c r="E104" s="135">
        <v>191665.34499999997</v>
      </c>
      <c r="F104" s="134" t="s">
        <v>756</v>
      </c>
      <c r="G104" s="136">
        <v>0.1</v>
      </c>
      <c r="H104" s="134"/>
      <c r="I104" s="171"/>
      <c r="J104" s="165"/>
      <c r="K104" s="172"/>
      <c r="L104" s="172"/>
      <c r="M104" s="135"/>
      <c r="N104" s="134"/>
    </row>
    <row r="105" spans="1:14" x14ac:dyDescent="0.2">
      <c r="A105" s="133" t="s">
        <v>704</v>
      </c>
      <c r="B105" s="134" t="s">
        <v>705</v>
      </c>
      <c r="C105" s="135">
        <v>516632.17</v>
      </c>
      <c r="D105" s="135">
        <v>3577.8772000000004</v>
      </c>
      <c r="E105" s="135">
        <v>477682.76036666671</v>
      </c>
      <c r="F105" s="134" t="s">
        <v>756</v>
      </c>
      <c r="G105" s="136">
        <v>0.1</v>
      </c>
      <c r="H105" s="134"/>
      <c r="I105" s="171"/>
      <c r="J105" s="165"/>
      <c r="K105" s="172"/>
      <c r="L105" s="172"/>
      <c r="M105" s="135"/>
      <c r="N105" s="134"/>
    </row>
    <row r="106" spans="1:14" x14ac:dyDescent="0.2">
      <c r="A106" s="155">
        <v>1242</v>
      </c>
      <c r="B106" s="156" t="s">
        <v>231</v>
      </c>
      <c r="C106" s="157">
        <f>SUM(C107:C109)</f>
        <v>111102.85</v>
      </c>
      <c r="D106" s="157">
        <f t="shared" ref="D106:E106" si="4">SUM(D107:D109)</f>
        <v>24966.474500000004</v>
      </c>
      <c r="E106" s="157">
        <f t="shared" si="4"/>
        <v>52670.213750000003</v>
      </c>
      <c r="F106" s="157"/>
      <c r="G106" s="157"/>
      <c r="H106" s="157"/>
      <c r="I106" s="171"/>
      <c r="J106" s="165"/>
      <c r="K106" s="172"/>
      <c r="L106" s="172"/>
      <c r="M106" s="134"/>
      <c r="N106" s="134"/>
    </row>
    <row r="107" spans="1:14" x14ac:dyDescent="0.2">
      <c r="A107" s="133" t="s">
        <v>706</v>
      </c>
      <c r="B107" s="134" t="s">
        <v>707</v>
      </c>
      <c r="C107" s="135">
        <v>105816.13</v>
      </c>
      <c r="D107" s="135">
        <v>24286.204525000005</v>
      </c>
      <c r="E107" s="135">
        <v>50237.093775000001</v>
      </c>
      <c r="F107" s="134" t="s">
        <v>756</v>
      </c>
      <c r="G107" s="136">
        <v>0.1</v>
      </c>
      <c r="H107" s="134"/>
      <c r="I107" s="171"/>
      <c r="J107" s="164"/>
      <c r="K107" s="172"/>
      <c r="L107" s="172"/>
      <c r="M107" s="135"/>
      <c r="N107" s="134"/>
    </row>
    <row r="108" spans="1:14" x14ac:dyDescent="0.2">
      <c r="A108" s="133" t="s">
        <v>708</v>
      </c>
      <c r="B108" s="134" t="s">
        <v>709</v>
      </c>
      <c r="C108" s="135">
        <v>3534.87</v>
      </c>
      <c r="D108" s="135">
        <v>680.26997500000004</v>
      </c>
      <c r="E108" s="135">
        <v>681.26997500000004</v>
      </c>
      <c r="F108" s="134" t="s">
        <v>756</v>
      </c>
      <c r="G108" s="136">
        <v>0.1</v>
      </c>
      <c r="H108" s="134"/>
      <c r="I108" s="171"/>
      <c r="J108" s="165"/>
      <c r="K108" s="172"/>
      <c r="L108" s="172"/>
      <c r="M108" s="135"/>
      <c r="N108" s="134"/>
    </row>
    <row r="109" spans="1:14" x14ac:dyDescent="0.2">
      <c r="A109" s="133" t="s">
        <v>710</v>
      </c>
      <c r="B109" s="134" t="s">
        <v>711</v>
      </c>
      <c r="C109" s="135">
        <v>1751.85</v>
      </c>
      <c r="D109" s="135">
        <v>0</v>
      </c>
      <c r="E109" s="135">
        <v>1751.85</v>
      </c>
      <c r="F109" s="134" t="s">
        <v>756</v>
      </c>
      <c r="G109" s="136">
        <v>0.1</v>
      </c>
      <c r="H109" s="134"/>
      <c r="I109" s="171"/>
      <c r="J109" s="165"/>
      <c r="K109" s="172"/>
      <c r="L109" s="172"/>
      <c r="M109" s="135"/>
      <c r="N109" s="134"/>
    </row>
    <row r="110" spans="1:14" x14ac:dyDescent="0.2">
      <c r="A110" s="155">
        <v>1243</v>
      </c>
      <c r="B110" s="156" t="s">
        <v>232</v>
      </c>
      <c r="C110" s="157">
        <f>+C111</f>
        <v>5108.1400000000003</v>
      </c>
      <c r="D110" s="157">
        <f t="shared" ref="D110:E110" si="5">+D111</f>
        <v>0</v>
      </c>
      <c r="E110" s="157">
        <f t="shared" si="5"/>
        <v>5108.1379999999999</v>
      </c>
      <c r="F110" s="157"/>
      <c r="G110" s="157"/>
      <c r="H110" s="157"/>
      <c r="I110" s="171"/>
      <c r="J110" s="165"/>
      <c r="K110" s="172"/>
      <c r="L110" s="172"/>
      <c r="M110" s="135"/>
      <c r="N110" s="134"/>
    </row>
    <row r="111" spans="1:14" x14ac:dyDescent="0.2">
      <c r="A111" s="133" t="s">
        <v>712</v>
      </c>
      <c r="B111" s="134" t="s">
        <v>713</v>
      </c>
      <c r="C111" s="135">
        <v>5108.1400000000003</v>
      </c>
      <c r="D111" s="135">
        <v>0</v>
      </c>
      <c r="E111" s="135">
        <v>5108.1379999999999</v>
      </c>
      <c r="F111" s="134" t="s">
        <v>756</v>
      </c>
      <c r="G111" s="136">
        <v>0.1</v>
      </c>
      <c r="H111" s="134"/>
      <c r="I111" s="171"/>
      <c r="J111" s="165"/>
      <c r="K111" s="172"/>
      <c r="L111" s="172"/>
      <c r="M111" s="135"/>
      <c r="N111" s="134"/>
    </row>
    <row r="112" spans="1:14" x14ac:dyDescent="0.2">
      <c r="A112" s="155">
        <v>1244</v>
      </c>
      <c r="B112" s="156" t="s">
        <v>233</v>
      </c>
      <c r="C112" s="157">
        <f>SUM(C113:C115)</f>
        <v>4521956.92</v>
      </c>
      <c r="D112" s="157">
        <f t="shared" ref="D112:E112" si="6">SUM(D113:D115)</f>
        <v>396640.632862069</v>
      </c>
      <c r="E112" s="157">
        <f t="shared" si="6"/>
        <v>2917941.6465287348</v>
      </c>
      <c r="F112" s="157"/>
      <c r="G112" s="157"/>
      <c r="H112" s="157"/>
      <c r="I112" s="171"/>
      <c r="J112" s="165"/>
      <c r="K112" s="172"/>
      <c r="L112" s="172"/>
      <c r="M112" s="134"/>
      <c r="N112" s="134"/>
    </row>
    <row r="113" spans="1:14" x14ac:dyDescent="0.2">
      <c r="A113" s="133" t="s">
        <v>714</v>
      </c>
      <c r="B113" s="134" t="s">
        <v>715</v>
      </c>
      <c r="C113" s="135">
        <v>4070026.56</v>
      </c>
      <c r="D113" s="135">
        <v>360467.06800000003</v>
      </c>
      <c r="E113" s="135">
        <v>2627148.0716666663</v>
      </c>
      <c r="F113" s="134" t="s">
        <v>756</v>
      </c>
      <c r="G113" s="136">
        <v>0.2</v>
      </c>
      <c r="H113" s="134"/>
      <c r="I113" s="171"/>
      <c r="J113" s="164"/>
      <c r="K113" s="172"/>
      <c r="L113" s="172"/>
      <c r="M113" s="135"/>
      <c r="N113" s="134"/>
    </row>
    <row r="114" spans="1:14" x14ac:dyDescent="0.2">
      <c r="A114" s="133" t="s">
        <v>716</v>
      </c>
      <c r="B114" s="134" t="s">
        <v>717</v>
      </c>
      <c r="C114" s="135">
        <v>254620.01</v>
      </c>
      <c r="D114" s="135">
        <v>0</v>
      </c>
      <c r="E114" s="135">
        <v>254620.01</v>
      </c>
      <c r="F114" s="134" t="s">
        <v>756</v>
      </c>
      <c r="G114" s="136">
        <v>0.2</v>
      </c>
      <c r="H114" s="134"/>
      <c r="I114" s="171"/>
      <c r="J114" s="165"/>
      <c r="K114" s="172"/>
      <c r="L114" s="172"/>
      <c r="M114" s="135"/>
      <c r="N114" s="134"/>
    </row>
    <row r="115" spans="1:14" x14ac:dyDescent="0.2">
      <c r="A115" s="133" t="s">
        <v>718</v>
      </c>
      <c r="B115" s="134" t="s">
        <v>719</v>
      </c>
      <c r="C115" s="135">
        <v>197310.35</v>
      </c>
      <c r="D115" s="135">
        <v>36173.564862068968</v>
      </c>
      <c r="E115" s="135">
        <v>36173.564862068968</v>
      </c>
      <c r="F115" s="134" t="s">
        <v>756</v>
      </c>
      <c r="G115" s="136">
        <v>0.2</v>
      </c>
      <c r="H115" s="134"/>
      <c r="I115" s="171"/>
      <c r="J115" s="164"/>
      <c r="K115" s="172"/>
      <c r="L115" s="172"/>
      <c r="M115" s="135"/>
      <c r="N115" s="134"/>
    </row>
    <row r="116" spans="1:14" x14ac:dyDescent="0.2">
      <c r="A116" s="155">
        <v>1245</v>
      </c>
      <c r="B116" s="156" t="s">
        <v>234</v>
      </c>
      <c r="C116" s="157">
        <f>SUM(C117:C118)</f>
        <v>126694.51</v>
      </c>
      <c r="D116" s="157">
        <f t="shared" ref="D116:E116" si="7">SUM(D117:D118)</f>
        <v>0</v>
      </c>
      <c r="E116" s="157">
        <f t="shared" si="7"/>
        <v>126694.51300000005</v>
      </c>
      <c r="F116" s="157"/>
      <c r="G116" s="157"/>
      <c r="H116" s="157"/>
      <c r="I116" s="171"/>
      <c r="J116" s="164"/>
      <c r="K116" s="172"/>
      <c r="L116" s="172"/>
      <c r="M116" s="134"/>
      <c r="N116" s="134"/>
    </row>
    <row r="117" spans="1:14" x14ac:dyDescent="0.2">
      <c r="A117" s="133" t="s">
        <v>720</v>
      </c>
      <c r="B117" s="134" t="s">
        <v>721</v>
      </c>
      <c r="C117" s="135">
        <v>126513.51</v>
      </c>
      <c r="D117" s="135">
        <v>0</v>
      </c>
      <c r="E117" s="135">
        <v>126513.51300000005</v>
      </c>
      <c r="F117" s="135"/>
      <c r="G117" s="135"/>
      <c r="H117" s="135"/>
      <c r="I117" s="171"/>
      <c r="J117" s="165"/>
      <c r="K117" s="172"/>
      <c r="L117" s="172"/>
      <c r="M117" s="135"/>
      <c r="N117" s="134"/>
    </row>
    <row r="118" spans="1:14" x14ac:dyDescent="0.2">
      <c r="A118" s="133" t="s">
        <v>803</v>
      </c>
      <c r="B118" s="134" t="s">
        <v>804</v>
      </c>
      <c r="C118" s="135">
        <v>181</v>
      </c>
      <c r="D118" s="135">
        <v>0</v>
      </c>
      <c r="E118" s="135">
        <v>181</v>
      </c>
      <c r="F118" s="134"/>
      <c r="G118" s="134"/>
      <c r="H118" s="134"/>
      <c r="I118" s="171"/>
      <c r="J118" s="165"/>
      <c r="K118" s="172"/>
      <c r="L118" s="172"/>
      <c r="M118" s="135"/>
      <c r="N118" s="134"/>
    </row>
    <row r="119" spans="1:14" x14ac:dyDescent="0.2">
      <c r="A119" s="155">
        <v>1246</v>
      </c>
      <c r="B119" s="156" t="s">
        <v>235</v>
      </c>
      <c r="C119" s="157">
        <f>SUM(C120:C124)</f>
        <v>473293.03</v>
      </c>
      <c r="D119" s="157">
        <f t="shared" ref="D119:E119" si="8">SUM(D120:D124)</f>
        <v>26345.512195402302</v>
      </c>
      <c r="E119" s="157">
        <f t="shared" si="8"/>
        <v>138010.20369540228</v>
      </c>
      <c r="F119" s="157"/>
      <c r="G119" s="157"/>
      <c r="H119" s="157"/>
      <c r="I119" s="171"/>
      <c r="J119" s="165"/>
      <c r="K119" s="172"/>
      <c r="L119" s="172"/>
      <c r="M119" s="134"/>
      <c r="N119" s="134"/>
    </row>
    <row r="120" spans="1:14" x14ac:dyDescent="0.2">
      <c r="A120" s="133" t="s">
        <v>722</v>
      </c>
      <c r="B120" s="134" t="s">
        <v>723</v>
      </c>
      <c r="C120" s="135">
        <v>53588</v>
      </c>
      <c r="D120" s="135">
        <v>2088</v>
      </c>
      <c r="E120" s="135">
        <v>36361</v>
      </c>
      <c r="F120" s="134" t="s">
        <v>756</v>
      </c>
      <c r="G120" s="136">
        <v>0.1</v>
      </c>
      <c r="H120" s="134"/>
      <c r="I120" s="171"/>
      <c r="J120" s="165"/>
      <c r="K120" s="172"/>
      <c r="L120" s="172"/>
      <c r="M120" s="135"/>
      <c r="N120" s="134"/>
    </row>
    <row r="121" spans="1:14" x14ac:dyDescent="0.2">
      <c r="A121" s="133" t="s">
        <v>724</v>
      </c>
      <c r="B121" s="134" t="s">
        <v>725</v>
      </c>
      <c r="C121" s="135">
        <v>337446.83</v>
      </c>
      <c r="D121" s="135">
        <v>23467.422195402301</v>
      </c>
      <c r="E121" s="135">
        <v>44855.263695402289</v>
      </c>
      <c r="F121" s="134" t="s">
        <v>756</v>
      </c>
      <c r="G121" s="136">
        <v>0.1</v>
      </c>
      <c r="H121" s="134"/>
      <c r="I121" s="171"/>
      <c r="J121" s="164"/>
      <c r="K121" s="172"/>
      <c r="L121" s="172"/>
      <c r="M121" s="135"/>
      <c r="N121" s="134"/>
    </row>
    <row r="122" spans="1:14" x14ac:dyDescent="0.2">
      <c r="A122" s="133" t="s">
        <v>726</v>
      </c>
      <c r="B122" s="134" t="s">
        <v>727</v>
      </c>
      <c r="C122" s="135">
        <v>51580.17</v>
      </c>
      <c r="D122" s="135">
        <v>0</v>
      </c>
      <c r="E122" s="135">
        <v>51580.17</v>
      </c>
      <c r="F122" s="134" t="s">
        <v>756</v>
      </c>
      <c r="G122" s="136">
        <v>0.1</v>
      </c>
      <c r="H122" s="134"/>
      <c r="I122" s="171"/>
      <c r="J122" s="165"/>
      <c r="K122" s="172"/>
      <c r="L122" s="172"/>
      <c r="M122" s="135"/>
      <c r="N122" s="134"/>
    </row>
    <row r="123" spans="1:14" x14ac:dyDescent="0.2">
      <c r="A123" s="133" t="s">
        <v>728</v>
      </c>
      <c r="B123" s="134" t="s">
        <v>729</v>
      </c>
      <c r="C123" s="135">
        <v>12193</v>
      </c>
      <c r="D123" s="135">
        <v>0</v>
      </c>
      <c r="E123" s="135">
        <v>0</v>
      </c>
      <c r="F123" s="134" t="s">
        <v>756</v>
      </c>
      <c r="G123" s="136">
        <v>0.1</v>
      </c>
      <c r="H123" s="134"/>
      <c r="I123" s="171"/>
      <c r="J123" s="165"/>
      <c r="K123" s="172"/>
      <c r="L123" s="172"/>
      <c r="M123" s="135"/>
      <c r="N123" s="134"/>
    </row>
    <row r="124" spans="1:14" x14ac:dyDescent="0.2">
      <c r="A124" s="133" t="s">
        <v>730</v>
      </c>
      <c r="B124" s="134" t="s">
        <v>731</v>
      </c>
      <c r="C124" s="135">
        <v>18485.03</v>
      </c>
      <c r="D124" s="140">
        <v>790.09</v>
      </c>
      <c r="E124" s="140">
        <v>5213.7700000000004</v>
      </c>
      <c r="F124" s="134" t="s">
        <v>756</v>
      </c>
      <c r="G124" s="136">
        <v>0.1</v>
      </c>
      <c r="H124" s="134"/>
      <c r="I124" s="171"/>
      <c r="J124" s="164"/>
      <c r="K124" s="172"/>
      <c r="L124" s="172"/>
      <c r="M124" s="135"/>
      <c r="N124" s="134"/>
    </row>
    <row r="125" spans="1:14" x14ac:dyDescent="0.2">
      <c r="A125" s="45">
        <v>1247</v>
      </c>
      <c r="B125" s="134" t="s">
        <v>236</v>
      </c>
      <c r="C125" s="135">
        <v>0</v>
      </c>
      <c r="D125" s="135">
        <v>0</v>
      </c>
      <c r="E125" s="135">
        <v>0</v>
      </c>
      <c r="I125" s="171"/>
      <c r="J125" s="164"/>
      <c r="K125" s="172"/>
      <c r="L125" s="172"/>
      <c r="M125" s="134"/>
      <c r="N125" s="134"/>
    </row>
    <row r="126" spans="1:14" x14ac:dyDescent="0.2">
      <c r="A126" s="45">
        <v>1248</v>
      </c>
      <c r="B126" s="43" t="s">
        <v>237</v>
      </c>
      <c r="C126" s="47">
        <v>0</v>
      </c>
      <c r="D126" s="47">
        <v>0</v>
      </c>
      <c r="E126" s="47">
        <v>0</v>
      </c>
      <c r="I126" s="171"/>
      <c r="J126" s="164"/>
      <c r="K126" s="172"/>
      <c r="L126" s="172"/>
      <c r="M126" s="134"/>
      <c r="N126" s="134"/>
    </row>
    <row r="127" spans="1:14" x14ac:dyDescent="0.2">
      <c r="I127" s="171"/>
      <c r="J127" s="164"/>
      <c r="K127" s="172"/>
      <c r="L127" s="172"/>
      <c r="M127" s="134"/>
      <c r="N127" s="134"/>
    </row>
    <row r="128" spans="1:14" x14ac:dyDescent="0.2">
      <c r="A128" s="42" t="s">
        <v>591</v>
      </c>
      <c r="B128" s="42"/>
      <c r="C128" s="42"/>
      <c r="D128" s="42"/>
      <c r="E128" s="42"/>
      <c r="F128" s="42"/>
      <c r="G128" s="42"/>
      <c r="H128" s="42"/>
      <c r="I128" s="171"/>
      <c r="J128" s="164"/>
      <c r="K128" s="172"/>
      <c r="L128" s="172"/>
      <c r="M128" s="134"/>
      <c r="N128" s="134"/>
    </row>
    <row r="129" spans="1:14" x14ac:dyDescent="0.2">
      <c r="A129" s="44" t="s">
        <v>146</v>
      </c>
      <c r="B129" s="44" t="s">
        <v>143</v>
      </c>
      <c r="C129" s="44" t="s">
        <v>144</v>
      </c>
      <c r="D129" s="44" t="s">
        <v>161</v>
      </c>
      <c r="E129" s="44" t="s">
        <v>238</v>
      </c>
      <c r="F129" s="44" t="s">
        <v>153</v>
      </c>
      <c r="G129" s="44" t="s">
        <v>220</v>
      </c>
      <c r="H129" s="44" t="s">
        <v>160</v>
      </c>
      <c r="I129" s="171"/>
      <c r="J129" s="164"/>
      <c r="K129" s="172"/>
      <c r="L129" s="172"/>
      <c r="M129" s="134"/>
      <c r="N129" s="134"/>
    </row>
    <row r="130" spans="1:14" x14ac:dyDescent="0.2">
      <c r="A130" s="155">
        <v>1250</v>
      </c>
      <c r="B130" s="156" t="s">
        <v>239</v>
      </c>
      <c r="C130" s="157">
        <f>+C131+C137+C138+C139+C140</f>
        <v>1656805.34</v>
      </c>
      <c r="D130" s="157">
        <f>+D131+D137+D138+D139+D140</f>
        <v>140651.17300000001</v>
      </c>
      <c r="E130" s="157">
        <f t="shared" ref="E130" si="9">+E131+E137+E138+E139+E140</f>
        <v>541041.79408333334</v>
      </c>
      <c r="F130" s="157" t="s">
        <v>756</v>
      </c>
      <c r="G130" s="157">
        <v>0.05</v>
      </c>
      <c r="H130" s="157"/>
      <c r="I130" s="171"/>
      <c r="J130" s="164"/>
      <c r="K130" s="172"/>
      <c r="L130" s="172"/>
      <c r="M130" s="134"/>
      <c r="N130" s="134"/>
    </row>
    <row r="131" spans="1:14" x14ac:dyDescent="0.2">
      <c r="A131" s="155">
        <v>1251</v>
      </c>
      <c r="B131" s="156" t="s">
        <v>240</v>
      </c>
      <c r="C131" s="157">
        <f>+C132</f>
        <v>1408757.34</v>
      </c>
      <c r="D131" s="157">
        <f>+D132</f>
        <v>140651.17300000001</v>
      </c>
      <c r="E131" s="157">
        <f t="shared" ref="D131:E134" si="10">+E132</f>
        <v>292993.79408333334</v>
      </c>
      <c r="F131" s="157" t="s">
        <v>756</v>
      </c>
      <c r="G131" s="157">
        <v>0.05</v>
      </c>
      <c r="H131" s="157"/>
      <c r="I131" s="171"/>
      <c r="J131" s="164"/>
      <c r="K131" s="172"/>
      <c r="L131" s="172"/>
      <c r="M131" s="134"/>
      <c r="N131" s="134"/>
    </row>
    <row r="132" spans="1:14" x14ac:dyDescent="0.2">
      <c r="A132" s="155" t="s">
        <v>732</v>
      </c>
      <c r="B132" s="156" t="s">
        <v>733</v>
      </c>
      <c r="C132" s="157">
        <f>+C133</f>
        <v>1408757.34</v>
      </c>
      <c r="D132" s="157">
        <f>+D133</f>
        <v>140651.17300000001</v>
      </c>
      <c r="E132" s="157">
        <f t="shared" si="10"/>
        <v>292993.79408333334</v>
      </c>
      <c r="F132" s="157" t="s">
        <v>756</v>
      </c>
      <c r="G132" s="157">
        <v>0.05</v>
      </c>
      <c r="H132" s="157"/>
      <c r="I132" s="171"/>
      <c r="J132" s="164"/>
      <c r="K132" s="172"/>
      <c r="L132" s="172"/>
      <c r="M132" s="134"/>
      <c r="N132" s="134"/>
    </row>
    <row r="133" spans="1:14" x14ac:dyDescent="0.2">
      <c r="A133" s="155" t="s">
        <v>734</v>
      </c>
      <c r="B133" s="156" t="s">
        <v>735</v>
      </c>
      <c r="C133" s="157">
        <f>+C134</f>
        <v>1408757.34</v>
      </c>
      <c r="D133" s="157">
        <f t="shared" si="10"/>
        <v>140651.17300000001</v>
      </c>
      <c r="E133" s="157">
        <f t="shared" si="10"/>
        <v>292993.79408333334</v>
      </c>
      <c r="F133" s="157" t="s">
        <v>756</v>
      </c>
      <c r="G133" s="157">
        <v>0.05</v>
      </c>
      <c r="H133" s="157"/>
      <c r="I133" s="171"/>
      <c r="J133" s="164"/>
      <c r="K133" s="172"/>
      <c r="L133" s="172"/>
      <c r="M133" s="134"/>
      <c r="N133" s="134"/>
    </row>
    <row r="134" spans="1:14" x14ac:dyDescent="0.2">
      <c r="A134" s="155" t="s">
        <v>736</v>
      </c>
      <c r="B134" s="156" t="s">
        <v>735</v>
      </c>
      <c r="C134" s="157">
        <f>+C135</f>
        <v>1408757.34</v>
      </c>
      <c r="D134" s="157">
        <f>+D135</f>
        <v>140651.17300000001</v>
      </c>
      <c r="E134" s="157">
        <f t="shared" si="10"/>
        <v>292993.79408333334</v>
      </c>
      <c r="F134" s="157" t="s">
        <v>756</v>
      </c>
      <c r="G134" s="157">
        <v>0.05</v>
      </c>
      <c r="H134" s="157"/>
      <c r="I134" s="171"/>
      <c r="J134" s="164"/>
      <c r="K134" s="172"/>
      <c r="L134" s="172"/>
      <c r="M134" s="134"/>
      <c r="N134" s="134"/>
    </row>
    <row r="135" spans="1:14" x14ac:dyDescent="0.2">
      <c r="A135" s="45" t="s">
        <v>737</v>
      </c>
      <c r="B135" s="43" t="s">
        <v>738</v>
      </c>
      <c r="C135" s="135">
        <v>1408757.34</v>
      </c>
      <c r="D135" s="140">
        <v>140651.17300000001</v>
      </c>
      <c r="E135" s="140">
        <v>292993.79408333334</v>
      </c>
      <c r="F135" s="141"/>
      <c r="G135" s="141"/>
      <c r="H135" s="141"/>
      <c r="I135" s="171"/>
      <c r="J135" s="165"/>
      <c r="K135" s="172"/>
      <c r="L135" s="172"/>
      <c r="M135" s="135"/>
      <c r="N135" s="134"/>
    </row>
    <row r="136" spans="1:14" x14ac:dyDescent="0.2">
      <c r="A136" s="45"/>
      <c r="C136" s="47"/>
      <c r="D136" s="47"/>
      <c r="E136" s="47"/>
      <c r="I136" s="171"/>
      <c r="J136" s="165"/>
      <c r="K136" s="172"/>
      <c r="L136" s="172"/>
      <c r="M136" s="134"/>
      <c r="N136" s="134"/>
    </row>
    <row r="137" spans="1:14" x14ac:dyDescent="0.2">
      <c r="A137" s="45">
        <v>1252</v>
      </c>
      <c r="B137" s="43" t="s">
        <v>241</v>
      </c>
      <c r="C137" s="47">
        <v>0</v>
      </c>
      <c r="D137" s="47">
        <v>0</v>
      </c>
      <c r="E137" s="47">
        <v>0</v>
      </c>
      <c r="I137" s="171"/>
      <c r="J137" s="165"/>
      <c r="K137" s="172"/>
      <c r="L137" s="172"/>
      <c r="M137" s="134"/>
      <c r="N137" s="134"/>
    </row>
    <row r="138" spans="1:14" x14ac:dyDescent="0.2">
      <c r="A138" s="45">
        <v>1253</v>
      </c>
      <c r="B138" s="43" t="s">
        <v>242</v>
      </c>
      <c r="C138" s="47">
        <v>0</v>
      </c>
      <c r="D138" s="47">
        <v>0</v>
      </c>
      <c r="E138" s="47">
        <v>0</v>
      </c>
      <c r="I138" s="171"/>
      <c r="J138" s="165"/>
      <c r="K138" s="172"/>
      <c r="L138" s="172"/>
      <c r="M138" s="134"/>
    </row>
    <row r="139" spans="1:14" x14ac:dyDescent="0.2">
      <c r="A139" s="45">
        <v>1254</v>
      </c>
      <c r="B139" s="43" t="s">
        <v>243</v>
      </c>
      <c r="C139" s="47">
        <v>0</v>
      </c>
      <c r="D139" s="47">
        <v>0</v>
      </c>
      <c r="E139" s="47">
        <v>0</v>
      </c>
      <c r="I139" s="171"/>
      <c r="J139" s="165"/>
      <c r="K139" s="172"/>
      <c r="L139" s="172"/>
      <c r="M139" s="134"/>
    </row>
    <row r="140" spans="1:14" x14ac:dyDescent="0.2">
      <c r="A140" s="155">
        <v>1259</v>
      </c>
      <c r="B140" s="156" t="s">
        <v>244</v>
      </c>
      <c r="C140" s="157">
        <f>+C141</f>
        <v>248048</v>
      </c>
      <c r="D140" s="157">
        <f t="shared" ref="D140:G143" si="11">+D141</f>
        <v>0</v>
      </c>
      <c r="E140" s="157">
        <f t="shared" si="11"/>
        <v>248048</v>
      </c>
      <c r="F140" s="157" t="str">
        <f t="shared" si="11"/>
        <v>LINEA RECTA</v>
      </c>
      <c r="G140" s="170">
        <f t="shared" si="11"/>
        <v>0.05</v>
      </c>
      <c r="H140" s="157"/>
      <c r="I140" s="171"/>
      <c r="J140" s="165"/>
      <c r="K140" s="172"/>
      <c r="L140" s="172"/>
      <c r="M140" s="134"/>
    </row>
    <row r="141" spans="1:14" x14ac:dyDescent="0.2">
      <c r="A141" s="155" t="s">
        <v>739</v>
      </c>
      <c r="B141" s="156" t="s">
        <v>733</v>
      </c>
      <c r="C141" s="157">
        <f>+C142</f>
        <v>248048</v>
      </c>
      <c r="D141" s="157">
        <f t="shared" si="11"/>
        <v>0</v>
      </c>
      <c r="E141" s="157">
        <f t="shared" si="11"/>
        <v>248048</v>
      </c>
      <c r="F141" s="157" t="str">
        <f t="shared" si="11"/>
        <v>LINEA RECTA</v>
      </c>
      <c r="G141" s="170">
        <f t="shared" si="11"/>
        <v>0.05</v>
      </c>
      <c r="H141" s="157"/>
      <c r="I141" s="171"/>
      <c r="J141" s="165"/>
      <c r="K141" s="172"/>
      <c r="L141" s="172"/>
      <c r="M141" s="134"/>
    </row>
    <row r="142" spans="1:14" x14ac:dyDescent="0.2">
      <c r="A142" s="155" t="s">
        <v>740</v>
      </c>
      <c r="B142" s="156" t="s">
        <v>741</v>
      </c>
      <c r="C142" s="157">
        <f>+C143</f>
        <v>248048</v>
      </c>
      <c r="D142" s="157">
        <f t="shared" si="11"/>
        <v>0</v>
      </c>
      <c r="E142" s="157">
        <f t="shared" si="11"/>
        <v>248048</v>
      </c>
      <c r="F142" s="157" t="str">
        <f t="shared" si="11"/>
        <v>LINEA RECTA</v>
      </c>
      <c r="G142" s="170">
        <f t="shared" si="11"/>
        <v>0.05</v>
      </c>
      <c r="H142" s="157"/>
      <c r="I142" s="171"/>
      <c r="J142" s="165"/>
      <c r="K142" s="172"/>
      <c r="L142" s="172"/>
      <c r="M142" s="134"/>
    </row>
    <row r="143" spans="1:14" x14ac:dyDescent="0.2">
      <c r="A143" s="155" t="s">
        <v>742</v>
      </c>
      <c r="B143" s="156" t="s">
        <v>741</v>
      </c>
      <c r="C143" s="157">
        <f>+C144</f>
        <v>248048</v>
      </c>
      <c r="D143" s="157">
        <f t="shared" si="11"/>
        <v>0</v>
      </c>
      <c r="E143" s="157">
        <f t="shared" si="11"/>
        <v>248048</v>
      </c>
      <c r="F143" s="157" t="str">
        <f t="shared" si="11"/>
        <v>LINEA RECTA</v>
      </c>
      <c r="G143" s="170">
        <f t="shared" si="11"/>
        <v>0.05</v>
      </c>
      <c r="H143" s="157"/>
      <c r="I143" s="171"/>
      <c r="J143" s="165"/>
      <c r="K143" s="172"/>
      <c r="L143" s="172"/>
      <c r="M143" s="134"/>
    </row>
    <row r="144" spans="1:14" x14ac:dyDescent="0.2">
      <c r="A144" s="138" t="s">
        <v>743</v>
      </c>
      <c r="B144" s="139" t="s">
        <v>744</v>
      </c>
      <c r="C144" s="140">
        <v>248048</v>
      </c>
      <c r="D144" s="140">
        <v>0</v>
      </c>
      <c r="E144" s="140">
        <v>248048</v>
      </c>
      <c r="F144" s="139" t="s">
        <v>756</v>
      </c>
      <c r="G144" s="136">
        <v>0.05</v>
      </c>
      <c r="H144" s="134"/>
      <c r="I144" s="171"/>
      <c r="J144" s="165"/>
      <c r="K144" s="172"/>
      <c r="L144" s="172"/>
      <c r="M144" s="135"/>
    </row>
    <row r="145" spans="1:13" x14ac:dyDescent="0.2">
      <c r="A145" s="45"/>
      <c r="C145" s="47"/>
      <c r="D145" s="47"/>
      <c r="E145" s="47"/>
      <c r="I145" s="169"/>
      <c r="J145" s="165"/>
      <c r="K145" s="164"/>
      <c r="L145" s="164"/>
      <c r="M145" s="134"/>
    </row>
    <row r="146" spans="1:13" x14ac:dyDescent="0.2">
      <c r="A146" s="45">
        <v>1270</v>
      </c>
      <c r="B146" s="43" t="s">
        <v>245</v>
      </c>
      <c r="C146" s="47">
        <v>0</v>
      </c>
      <c r="D146" s="47">
        <v>0</v>
      </c>
      <c r="E146" s="47">
        <v>0</v>
      </c>
      <c r="I146" s="169"/>
      <c r="J146" s="165"/>
      <c r="K146" s="164"/>
      <c r="L146" s="164"/>
      <c r="M146" s="134"/>
    </row>
    <row r="147" spans="1:13" x14ac:dyDescent="0.2">
      <c r="A147" s="45">
        <v>1271</v>
      </c>
      <c r="B147" s="43" t="s">
        <v>246</v>
      </c>
      <c r="C147" s="47">
        <v>0</v>
      </c>
      <c r="D147" s="47">
        <v>0</v>
      </c>
      <c r="E147" s="47">
        <v>0</v>
      </c>
      <c r="I147" s="169"/>
      <c r="J147" s="165"/>
      <c r="K147" s="164"/>
      <c r="L147" s="164"/>
      <c r="M147" s="134"/>
    </row>
    <row r="148" spans="1:13" x14ac:dyDescent="0.2">
      <c r="A148" s="45">
        <v>1272</v>
      </c>
      <c r="B148" s="43" t="s">
        <v>247</v>
      </c>
      <c r="C148" s="47">
        <v>0</v>
      </c>
      <c r="D148" s="47">
        <v>0</v>
      </c>
      <c r="E148" s="47">
        <v>0</v>
      </c>
      <c r="I148" s="168"/>
      <c r="J148" s="134"/>
      <c r="K148" s="134"/>
      <c r="L148" s="134"/>
      <c r="M148" s="134"/>
    </row>
    <row r="149" spans="1:13" x14ac:dyDescent="0.2">
      <c r="A149" s="45">
        <v>1273</v>
      </c>
      <c r="B149" s="43" t="s">
        <v>248</v>
      </c>
      <c r="C149" s="47">
        <v>0</v>
      </c>
      <c r="D149" s="47">
        <v>0</v>
      </c>
      <c r="E149" s="47">
        <v>0</v>
      </c>
      <c r="I149" s="168"/>
      <c r="J149" s="134"/>
      <c r="K149" s="134"/>
      <c r="L149" s="134"/>
    </row>
    <row r="150" spans="1:13" x14ac:dyDescent="0.2">
      <c r="A150" s="45">
        <v>1274</v>
      </c>
      <c r="B150" s="43" t="s">
        <v>249</v>
      </c>
      <c r="C150" s="47">
        <v>0</v>
      </c>
      <c r="D150" s="47">
        <v>0</v>
      </c>
      <c r="E150" s="47">
        <v>0</v>
      </c>
      <c r="I150" s="168"/>
      <c r="J150" s="144"/>
      <c r="K150" s="134"/>
      <c r="L150" s="134"/>
    </row>
    <row r="151" spans="1:13" x14ac:dyDescent="0.2">
      <c r="A151" s="45">
        <v>1275</v>
      </c>
      <c r="B151" s="43" t="s">
        <v>250</v>
      </c>
      <c r="C151" s="47">
        <v>0</v>
      </c>
      <c r="D151" s="47">
        <v>0</v>
      </c>
      <c r="E151" s="47">
        <v>0</v>
      </c>
      <c r="I151" s="168"/>
      <c r="J151" s="144"/>
      <c r="K151" s="134"/>
      <c r="L151" s="134"/>
    </row>
    <row r="152" spans="1:13" x14ac:dyDescent="0.2">
      <c r="A152" s="45">
        <v>1279</v>
      </c>
      <c r="B152" s="43" t="s">
        <v>251</v>
      </c>
      <c r="C152" s="47">
        <v>0</v>
      </c>
      <c r="D152" s="47">
        <v>0</v>
      </c>
      <c r="E152" s="47">
        <v>0</v>
      </c>
      <c r="I152" s="168"/>
      <c r="J152" s="144"/>
      <c r="K152" s="134"/>
      <c r="L152" s="134"/>
    </row>
    <row r="153" spans="1:13" x14ac:dyDescent="0.2">
      <c r="I153" s="168"/>
      <c r="J153" s="144"/>
      <c r="K153" s="134"/>
      <c r="L153" s="134"/>
    </row>
    <row r="154" spans="1:13" x14ac:dyDescent="0.2">
      <c r="A154" s="42" t="s">
        <v>592</v>
      </c>
      <c r="B154" s="42"/>
      <c r="C154" s="42"/>
      <c r="D154" s="42"/>
      <c r="E154" s="42"/>
      <c r="F154" s="42"/>
      <c r="G154" s="42"/>
      <c r="H154" s="42"/>
      <c r="I154" s="168"/>
      <c r="J154" s="144"/>
      <c r="K154" s="134"/>
      <c r="L154" s="134"/>
    </row>
    <row r="155" spans="1:13" x14ac:dyDescent="0.2">
      <c r="A155" s="44" t="s">
        <v>146</v>
      </c>
      <c r="B155" s="44" t="s">
        <v>143</v>
      </c>
      <c r="C155" s="44" t="s">
        <v>144</v>
      </c>
      <c r="D155" s="44" t="s">
        <v>252</v>
      </c>
      <c r="E155" s="44"/>
      <c r="F155" s="44"/>
      <c r="G155" s="44"/>
      <c r="H155" s="44"/>
      <c r="I155" s="168"/>
      <c r="J155" s="144"/>
      <c r="K155" s="134"/>
      <c r="L155" s="134"/>
    </row>
    <row r="156" spans="1:13" x14ac:dyDescent="0.2">
      <c r="A156" s="45">
        <v>1160</v>
      </c>
      <c r="B156" s="43" t="s">
        <v>253</v>
      </c>
      <c r="C156" s="47">
        <v>0</v>
      </c>
      <c r="I156" s="168"/>
      <c r="J156" s="144"/>
      <c r="K156" s="134"/>
      <c r="L156" s="134"/>
    </row>
    <row r="157" spans="1:13" x14ac:dyDescent="0.2">
      <c r="A157" s="45">
        <v>1161</v>
      </c>
      <c r="B157" s="43" t="s">
        <v>254</v>
      </c>
      <c r="C157" s="47">
        <v>0</v>
      </c>
      <c r="I157" s="168"/>
      <c r="J157" s="144"/>
      <c r="K157" s="134"/>
      <c r="L157" s="134"/>
    </row>
    <row r="158" spans="1:13" x14ac:dyDescent="0.2">
      <c r="A158" s="45">
        <v>1162</v>
      </c>
      <c r="B158" s="43" t="s">
        <v>255</v>
      </c>
      <c r="C158" s="47">
        <v>0</v>
      </c>
      <c r="I158" s="168"/>
      <c r="J158" s="144"/>
      <c r="K158" s="134"/>
      <c r="L158" s="134"/>
    </row>
    <row r="159" spans="1:13" x14ac:dyDescent="0.2">
      <c r="I159" s="168"/>
      <c r="J159" s="134"/>
      <c r="K159" s="134"/>
      <c r="L159" s="134"/>
    </row>
    <row r="160" spans="1:13" x14ac:dyDescent="0.2">
      <c r="A160" s="42" t="s">
        <v>593</v>
      </c>
      <c r="B160" s="42"/>
      <c r="C160" s="42"/>
      <c r="D160" s="42"/>
      <c r="E160" s="42"/>
      <c r="F160" s="42"/>
      <c r="G160" s="42"/>
      <c r="H160" s="42"/>
      <c r="I160" s="168"/>
      <c r="J160" s="144"/>
      <c r="K160" s="134"/>
      <c r="L160" s="134"/>
    </row>
    <row r="161" spans="1:10" x14ac:dyDescent="0.2">
      <c r="A161" s="44" t="s">
        <v>146</v>
      </c>
      <c r="B161" s="44" t="s">
        <v>143</v>
      </c>
      <c r="C161" s="44" t="s">
        <v>144</v>
      </c>
      <c r="D161" s="44" t="s">
        <v>200</v>
      </c>
      <c r="E161" s="44"/>
      <c r="F161" s="44"/>
      <c r="G161" s="44"/>
      <c r="H161" s="44"/>
      <c r="J161" s="137"/>
    </row>
    <row r="162" spans="1:10" x14ac:dyDescent="0.2">
      <c r="A162" s="45">
        <v>1290</v>
      </c>
      <c r="B162" s="43" t="s">
        <v>256</v>
      </c>
      <c r="C162" s="47">
        <v>0</v>
      </c>
      <c r="J162" s="137"/>
    </row>
    <row r="163" spans="1:10" x14ac:dyDescent="0.2">
      <c r="A163" s="45">
        <v>1291</v>
      </c>
      <c r="B163" s="43" t="s">
        <v>257</v>
      </c>
      <c r="C163" s="47">
        <v>0</v>
      </c>
      <c r="J163" s="137"/>
    </row>
    <row r="164" spans="1:10" x14ac:dyDescent="0.2">
      <c r="A164" s="45">
        <v>1292</v>
      </c>
      <c r="B164" s="43" t="s">
        <v>258</v>
      </c>
      <c r="C164" s="47">
        <v>0</v>
      </c>
      <c r="J164" s="137"/>
    </row>
    <row r="165" spans="1:10" x14ac:dyDescent="0.2">
      <c r="A165" s="45">
        <v>1293</v>
      </c>
      <c r="B165" s="43" t="s">
        <v>259</v>
      </c>
      <c r="C165" s="47">
        <v>0</v>
      </c>
      <c r="J165" s="137"/>
    </row>
    <row r="166" spans="1:10" x14ac:dyDescent="0.2">
      <c r="J166" s="137"/>
    </row>
    <row r="167" spans="1:10" x14ac:dyDescent="0.2">
      <c r="A167" s="42" t="s">
        <v>594</v>
      </c>
      <c r="B167" s="42"/>
      <c r="C167" s="42"/>
      <c r="D167" s="42"/>
      <c r="E167" s="42"/>
      <c r="F167" s="42"/>
      <c r="G167" s="42"/>
      <c r="H167" s="42"/>
      <c r="J167" s="137"/>
    </row>
    <row r="168" spans="1:10" x14ac:dyDescent="0.2">
      <c r="A168" s="44" t="s">
        <v>146</v>
      </c>
      <c r="B168" s="44" t="s">
        <v>143</v>
      </c>
      <c r="C168" s="44" t="s">
        <v>144</v>
      </c>
      <c r="D168" s="44" t="s">
        <v>196</v>
      </c>
      <c r="E168" s="44" t="s">
        <v>197</v>
      </c>
      <c r="F168" s="44" t="s">
        <v>198</v>
      </c>
      <c r="G168" s="44" t="s">
        <v>260</v>
      </c>
      <c r="H168" s="44" t="s">
        <v>261</v>
      </c>
      <c r="J168" s="137"/>
    </row>
    <row r="169" spans="1:10" x14ac:dyDescent="0.2">
      <c r="A169" s="155">
        <v>2110</v>
      </c>
      <c r="B169" s="156" t="s">
        <v>262</v>
      </c>
      <c r="C169" s="157">
        <f>+C170+C171+C187+C188+C189+C190+C191+C196+C197</f>
        <v>5340301.28</v>
      </c>
      <c r="D169" s="157">
        <f>+D170+D171+D187+D188+D189+D190+D191+D196+D197</f>
        <v>5340301.28</v>
      </c>
      <c r="E169" s="157">
        <f>+E170+E171+E187+E188+E189+E190+E191+E196+E197</f>
        <v>0</v>
      </c>
      <c r="F169" s="157">
        <f>+F170+F171+F187+F188+F189+F190+F191+F196+F197</f>
        <v>0</v>
      </c>
      <c r="G169" s="157">
        <f>+G170+G171+G187+G188+G189+G190+G191+G196+G197</f>
        <v>0</v>
      </c>
      <c r="H169" s="157">
        <f>+H170+H171+H187+H188+H189+H190+H191+H196+H197</f>
        <v>0</v>
      </c>
    </row>
    <row r="170" spans="1:10" x14ac:dyDescent="0.2">
      <c r="A170" s="45">
        <v>2111</v>
      </c>
      <c r="B170" s="43" t="s">
        <v>263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</row>
    <row r="171" spans="1:10" x14ac:dyDescent="0.2">
      <c r="A171" s="155">
        <v>2112</v>
      </c>
      <c r="B171" s="156" t="s">
        <v>264</v>
      </c>
      <c r="C171" s="157">
        <f>SUM(C172:C186)</f>
        <v>5307535.18</v>
      </c>
      <c r="D171" s="157">
        <f t="shared" ref="D171:G171" si="12">SUM(D172:D186)</f>
        <v>5307535.18</v>
      </c>
      <c r="E171" s="157">
        <f t="shared" si="12"/>
        <v>0</v>
      </c>
      <c r="F171" s="157">
        <f t="shared" si="12"/>
        <v>0</v>
      </c>
      <c r="G171" s="157">
        <f t="shared" si="12"/>
        <v>0</v>
      </c>
      <c r="H171" s="157">
        <v>0</v>
      </c>
    </row>
    <row r="172" spans="1:10" x14ac:dyDescent="0.2">
      <c r="A172" s="138" t="s">
        <v>825</v>
      </c>
      <c r="B172" s="139" t="s">
        <v>826</v>
      </c>
      <c r="C172" s="140">
        <v>7711.77</v>
      </c>
      <c r="D172" s="140">
        <v>7711.77</v>
      </c>
      <c r="E172" s="47">
        <v>0</v>
      </c>
      <c r="F172" s="47">
        <v>0</v>
      </c>
      <c r="G172" s="47">
        <v>0</v>
      </c>
      <c r="H172" s="132" t="s">
        <v>805</v>
      </c>
    </row>
    <row r="173" spans="1:10" x14ac:dyDescent="0.2">
      <c r="A173" s="138" t="s">
        <v>827</v>
      </c>
      <c r="B173" s="139" t="s">
        <v>828</v>
      </c>
      <c r="C173" s="140">
        <v>16033</v>
      </c>
      <c r="D173" s="140">
        <v>16033</v>
      </c>
      <c r="E173" s="47">
        <v>0</v>
      </c>
      <c r="F173" s="47">
        <v>0</v>
      </c>
      <c r="G173" s="47">
        <v>0</v>
      </c>
      <c r="H173" s="132" t="s">
        <v>805</v>
      </c>
    </row>
    <row r="174" spans="1:10" x14ac:dyDescent="0.2">
      <c r="A174" s="138" t="s">
        <v>829</v>
      </c>
      <c r="B174" s="139" t="s">
        <v>830</v>
      </c>
      <c r="C174" s="140">
        <v>3445</v>
      </c>
      <c r="D174" s="140">
        <v>3445</v>
      </c>
      <c r="E174" s="47">
        <v>0</v>
      </c>
      <c r="F174" s="47">
        <v>0</v>
      </c>
      <c r="G174" s="47">
        <v>0</v>
      </c>
      <c r="H174" s="132" t="s">
        <v>805</v>
      </c>
    </row>
    <row r="175" spans="1:10" x14ac:dyDescent="0.2">
      <c r="A175" s="138" t="s">
        <v>831</v>
      </c>
      <c r="B175" s="139" t="s">
        <v>832</v>
      </c>
      <c r="C175" s="140">
        <v>25754.01</v>
      </c>
      <c r="D175" s="140">
        <v>25754.01</v>
      </c>
      <c r="E175" s="47">
        <v>0</v>
      </c>
      <c r="F175" s="47">
        <v>0</v>
      </c>
      <c r="G175" s="47">
        <v>0</v>
      </c>
      <c r="H175" s="132" t="s">
        <v>805</v>
      </c>
    </row>
    <row r="176" spans="1:10" x14ac:dyDescent="0.2">
      <c r="A176" s="138" t="s">
        <v>833</v>
      </c>
      <c r="B176" s="139" t="s">
        <v>834</v>
      </c>
      <c r="C176" s="140">
        <v>3470</v>
      </c>
      <c r="D176" s="140">
        <v>3470</v>
      </c>
      <c r="E176" s="47">
        <v>0</v>
      </c>
      <c r="F176" s="47">
        <v>0</v>
      </c>
      <c r="G176" s="47">
        <v>0</v>
      </c>
      <c r="H176" s="132" t="s">
        <v>805</v>
      </c>
    </row>
    <row r="177" spans="1:8" x14ac:dyDescent="0.2">
      <c r="A177" s="138" t="s">
        <v>835</v>
      </c>
      <c r="B177" s="139" t="s">
        <v>836</v>
      </c>
      <c r="C177" s="140">
        <v>827886</v>
      </c>
      <c r="D177" s="140">
        <v>827886</v>
      </c>
      <c r="E177" s="47">
        <v>0</v>
      </c>
      <c r="F177" s="47">
        <v>0</v>
      </c>
      <c r="G177" s="47">
        <v>0</v>
      </c>
      <c r="H177" s="132" t="s">
        <v>805</v>
      </c>
    </row>
    <row r="178" spans="1:8" x14ac:dyDescent="0.2">
      <c r="A178" s="138" t="s">
        <v>837</v>
      </c>
      <c r="B178" s="139" t="s">
        <v>838</v>
      </c>
      <c r="C178" s="140">
        <v>4968</v>
      </c>
      <c r="D178" s="140">
        <v>4968</v>
      </c>
      <c r="E178" s="47">
        <v>0</v>
      </c>
      <c r="F178" s="47">
        <v>0</v>
      </c>
      <c r="G178" s="47">
        <v>0</v>
      </c>
      <c r="H178" s="132" t="s">
        <v>805</v>
      </c>
    </row>
    <row r="179" spans="1:8" x14ac:dyDescent="0.2">
      <c r="A179" s="138" t="s">
        <v>839</v>
      </c>
      <c r="B179" s="139" t="s">
        <v>840</v>
      </c>
      <c r="C179" s="140">
        <v>5088</v>
      </c>
      <c r="D179" s="140">
        <v>5088</v>
      </c>
      <c r="E179" s="47">
        <v>0</v>
      </c>
      <c r="F179" s="47">
        <v>0</v>
      </c>
      <c r="G179" s="47">
        <v>0</v>
      </c>
      <c r="H179" s="132" t="s">
        <v>805</v>
      </c>
    </row>
    <row r="180" spans="1:8" x14ac:dyDescent="0.2">
      <c r="A180" s="138" t="s">
        <v>841</v>
      </c>
      <c r="B180" s="139" t="s">
        <v>842</v>
      </c>
      <c r="C180" s="140">
        <v>0.01</v>
      </c>
      <c r="D180" s="140">
        <v>0.01</v>
      </c>
      <c r="E180" s="47">
        <v>0</v>
      </c>
      <c r="F180" s="47">
        <v>0</v>
      </c>
      <c r="G180" s="47">
        <v>0</v>
      </c>
      <c r="H180" s="132" t="s">
        <v>805</v>
      </c>
    </row>
    <row r="181" spans="1:8" x14ac:dyDescent="0.2">
      <c r="A181" s="138" t="s">
        <v>843</v>
      </c>
      <c r="B181" s="139" t="s">
        <v>844</v>
      </c>
      <c r="C181" s="140">
        <v>199585.54</v>
      </c>
      <c r="D181" s="140">
        <v>199585.54</v>
      </c>
      <c r="E181" s="47">
        <v>0</v>
      </c>
      <c r="F181" s="47">
        <v>0</v>
      </c>
      <c r="G181" s="47">
        <v>0</v>
      </c>
      <c r="H181" s="132" t="s">
        <v>805</v>
      </c>
    </row>
    <row r="182" spans="1:8" x14ac:dyDescent="0.2">
      <c r="A182" s="138" t="s">
        <v>845</v>
      </c>
      <c r="B182" s="139" t="s">
        <v>846</v>
      </c>
      <c r="C182" s="140">
        <v>20027.25</v>
      </c>
      <c r="D182" s="140">
        <v>20027.25</v>
      </c>
      <c r="E182" s="47">
        <v>0</v>
      </c>
      <c r="F182" s="47">
        <v>0</v>
      </c>
      <c r="G182" s="47">
        <v>0</v>
      </c>
      <c r="H182" s="132" t="s">
        <v>805</v>
      </c>
    </row>
    <row r="183" spans="1:8" x14ac:dyDescent="0.2">
      <c r="A183" s="138" t="s">
        <v>847</v>
      </c>
      <c r="B183" s="139" t="s">
        <v>848</v>
      </c>
      <c r="C183" s="140">
        <v>8694</v>
      </c>
      <c r="D183" s="140">
        <v>8694</v>
      </c>
      <c r="E183" s="47">
        <v>0</v>
      </c>
      <c r="F183" s="47">
        <v>0</v>
      </c>
      <c r="G183" s="47">
        <v>0</v>
      </c>
      <c r="H183" s="132" t="s">
        <v>805</v>
      </c>
    </row>
    <row r="184" spans="1:8" x14ac:dyDescent="0.2">
      <c r="A184" s="138" t="s">
        <v>849</v>
      </c>
      <c r="B184" s="139" t="s">
        <v>850</v>
      </c>
      <c r="C184" s="140">
        <v>3363930</v>
      </c>
      <c r="D184" s="140">
        <v>3363930</v>
      </c>
      <c r="E184" s="47">
        <v>0</v>
      </c>
      <c r="F184" s="47">
        <v>0</v>
      </c>
      <c r="G184" s="47">
        <v>0</v>
      </c>
      <c r="H184" s="132" t="s">
        <v>805</v>
      </c>
    </row>
    <row r="185" spans="1:8" x14ac:dyDescent="0.2">
      <c r="A185" s="138" t="s">
        <v>851</v>
      </c>
      <c r="B185" s="139" t="s">
        <v>852</v>
      </c>
      <c r="C185" s="140">
        <v>66769.600000000006</v>
      </c>
      <c r="D185" s="140">
        <v>66769.600000000006</v>
      </c>
      <c r="E185" s="47">
        <v>0</v>
      </c>
      <c r="F185" s="47">
        <v>0</v>
      </c>
      <c r="G185" s="47">
        <v>0</v>
      </c>
      <c r="H185" s="132" t="s">
        <v>805</v>
      </c>
    </row>
    <row r="186" spans="1:8" x14ac:dyDescent="0.2">
      <c r="A186" s="138" t="s">
        <v>853</v>
      </c>
      <c r="B186" s="139" t="s">
        <v>854</v>
      </c>
      <c r="C186" s="140">
        <v>754173</v>
      </c>
      <c r="D186" s="140">
        <v>754173</v>
      </c>
      <c r="E186" s="47">
        <v>0</v>
      </c>
      <c r="F186" s="47">
        <v>0</v>
      </c>
      <c r="G186" s="47">
        <v>0</v>
      </c>
      <c r="H186" s="132" t="s">
        <v>805</v>
      </c>
    </row>
    <row r="187" spans="1:8" x14ac:dyDescent="0.2">
      <c r="A187" s="45">
        <v>2113</v>
      </c>
      <c r="B187" s="43" t="s">
        <v>265</v>
      </c>
      <c r="C187" s="47">
        <v>0</v>
      </c>
      <c r="D187" s="47">
        <v>0</v>
      </c>
      <c r="E187" s="47">
        <v>0</v>
      </c>
      <c r="F187" s="47">
        <v>0</v>
      </c>
      <c r="G187" s="47">
        <v>0</v>
      </c>
    </row>
    <row r="188" spans="1:8" x14ac:dyDescent="0.2">
      <c r="A188" s="45">
        <v>2114</v>
      </c>
      <c r="B188" s="43" t="s">
        <v>266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</row>
    <row r="189" spans="1:8" x14ac:dyDescent="0.2">
      <c r="A189" s="45">
        <v>2115</v>
      </c>
      <c r="B189" s="43" t="s">
        <v>267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</row>
    <row r="190" spans="1:8" x14ac:dyDescent="0.2">
      <c r="A190" s="45">
        <v>2116</v>
      </c>
      <c r="B190" s="43" t="s">
        <v>268</v>
      </c>
      <c r="C190" s="47">
        <v>0</v>
      </c>
      <c r="D190" s="47">
        <v>0</v>
      </c>
      <c r="E190" s="47">
        <v>0</v>
      </c>
      <c r="F190" s="47">
        <v>0</v>
      </c>
      <c r="G190" s="47">
        <v>0</v>
      </c>
    </row>
    <row r="191" spans="1:8" x14ac:dyDescent="0.2">
      <c r="A191" s="155">
        <v>2117</v>
      </c>
      <c r="B191" s="156" t="s">
        <v>269</v>
      </c>
      <c r="C191" s="157">
        <f>+C192</f>
        <v>30268.190000000002</v>
      </c>
      <c r="D191" s="157">
        <f>+D192</f>
        <v>30268.190000000002</v>
      </c>
      <c r="E191" s="157">
        <v>0</v>
      </c>
      <c r="F191" s="157">
        <v>0</v>
      </c>
      <c r="G191" s="157">
        <v>0</v>
      </c>
      <c r="H191" s="156"/>
    </row>
    <row r="192" spans="1:8" x14ac:dyDescent="0.2">
      <c r="A192" s="155">
        <v>21171</v>
      </c>
      <c r="B192" s="156" t="s">
        <v>745</v>
      </c>
      <c r="C192" s="157">
        <f>SUM(C193:C195)</f>
        <v>30268.190000000002</v>
      </c>
      <c r="D192" s="157">
        <f t="shared" ref="D192:G192" si="13">SUM(D193:D195)</f>
        <v>30268.190000000002</v>
      </c>
      <c r="E192" s="157">
        <f t="shared" si="13"/>
        <v>0</v>
      </c>
      <c r="F192" s="157">
        <f t="shared" si="13"/>
        <v>0</v>
      </c>
      <c r="G192" s="157">
        <f t="shared" si="13"/>
        <v>0</v>
      </c>
      <c r="H192" s="156"/>
    </row>
    <row r="193" spans="1:8" x14ac:dyDescent="0.2">
      <c r="A193" s="45" t="s">
        <v>746</v>
      </c>
      <c r="B193" s="43" t="s">
        <v>747</v>
      </c>
      <c r="C193" s="47">
        <v>25295.119999999999</v>
      </c>
      <c r="D193" s="47">
        <v>25295.119999999999</v>
      </c>
      <c r="E193" s="47">
        <v>0</v>
      </c>
      <c r="F193" s="47">
        <v>0</v>
      </c>
      <c r="G193" s="47">
        <v>0</v>
      </c>
      <c r="H193" s="132" t="s">
        <v>805</v>
      </c>
    </row>
    <row r="194" spans="1:8" x14ac:dyDescent="0.2">
      <c r="A194" s="45" t="s">
        <v>748</v>
      </c>
      <c r="B194" s="43" t="s">
        <v>749</v>
      </c>
      <c r="C194" s="47">
        <v>3906.4</v>
      </c>
      <c r="D194" s="47">
        <v>3906.4</v>
      </c>
      <c r="E194" s="47">
        <v>0</v>
      </c>
      <c r="F194" s="47">
        <v>0</v>
      </c>
      <c r="G194" s="47">
        <v>0</v>
      </c>
      <c r="H194" s="132" t="s">
        <v>805</v>
      </c>
    </row>
    <row r="195" spans="1:8" x14ac:dyDescent="0.2">
      <c r="A195" s="45" t="s">
        <v>820</v>
      </c>
      <c r="B195" s="43" t="s">
        <v>821</v>
      </c>
      <c r="C195" s="47">
        <v>1066.67</v>
      </c>
      <c r="D195" s="47">
        <v>1066.67</v>
      </c>
      <c r="E195" s="47">
        <v>0</v>
      </c>
      <c r="F195" s="47">
        <v>0</v>
      </c>
      <c r="G195" s="47">
        <v>0</v>
      </c>
      <c r="H195" s="132" t="s">
        <v>805</v>
      </c>
    </row>
    <row r="196" spans="1:8" x14ac:dyDescent="0.2">
      <c r="A196" s="45">
        <v>2118</v>
      </c>
      <c r="B196" s="43" t="s">
        <v>270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</row>
    <row r="197" spans="1:8" x14ac:dyDescent="0.2">
      <c r="A197" s="155">
        <v>2119</v>
      </c>
      <c r="B197" s="156" t="s">
        <v>271</v>
      </c>
      <c r="C197" s="157">
        <f>+C198</f>
        <v>2497.91</v>
      </c>
      <c r="D197" s="157">
        <f>+D198</f>
        <v>2497.91</v>
      </c>
      <c r="E197" s="157">
        <f t="shared" ref="E197:G197" si="14">+E198</f>
        <v>0</v>
      </c>
      <c r="F197" s="157">
        <f t="shared" si="14"/>
        <v>0</v>
      </c>
      <c r="G197" s="157">
        <f t="shared" si="14"/>
        <v>0</v>
      </c>
      <c r="H197" s="157"/>
    </row>
    <row r="198" spans="1:8" x14ac:dyDescent="0.2">
      <c r="A198" s="155" t="s">
        <v>751</v>
      </c>
      <c r="B198" s="156" t="s">
        <v>752</v>
      </c>
      <c r="C198" s="157">
        <f>+C199</f>
        <v>2497.91</v>
      </c>
      <c r="D198" s="157">
        <f>+D199</f>
        <v>2497.91</v>
      </c>
      <c r="E198" s="157">
        <v>0</v>
      </c>
      <c r="F198" s="157">
        <v>0</v>
      </c>
      <c r="G198" s="157">
        <v>0</v>
      </c>
      <c r="H198" s="156"/>
    </row>
    <row r="199" spans="1:8" x14ac:dyDescent="0.2">
      <c r="A199" s="155" t="s">
        <v>753</v>
      </c>
      <c r="B199" s="156" t="s">
        <v>750</v>
      </c>
      <c r="C199" s="157">
        <f>SUM(C200:C201)</f>
        <v>2497.91</v>
      </c>
      <c r="D199" s="157">
        <f>SUM(D200:D201)</f>
        <v>2497.91</v>
      </c>
      <c r="E199" s="157">
        <v>0</v>
      </c>
      <c r="F199" s="157">
        <v>0</v>
      </c>
      <c r="G199" s="157">
        <v>0</v>
      </c>
      <c r="H199" s="156"/>
    </row>
    <row r="200" spans="1:8" x14ac:dyDescent="0.2">
      <c r="A200" s="133" t="s">
        <v>754</v>
      </c>
      <c r="B200" s="134" t="s">
        <v>755</v>
      </c>
      <c r="C200" s="135">
        <v>141.77000000000001</v>
      </c>
      <c r="D200" s="135">
        <v>141.77000000000001</v>
      </c>
      <c r="E200" s="135">
        <v>0</v>
      </c>
      <c r="F200" s="135">
        <v>0</v>
      </c>
      <c r="G200" s="135">
        <v>0</v>
      </c>
      <c r="H200" s="145" t="s">
        <v>630</v>
      </c>
    </row>
    <row r="201" spans="1:8" x14ac:dyDescent="0.2">
      <c r="A201" s="133" t="s">
        <v>855</v>
      </c>
      <c r="B201" s="134" t="s">
        <v>856</v>
      </c>
      <c r="C201" s="135">
        <v>2356.14</v>
      </c>
      <c r="D201" s="135">
        <v>2356.14</v>
      </c>
      <c r="E201" s="135">
        <v>0</v>
      </c>
      <c r="F201" s="135">
        <v>0</v>
      </c>
      <c r="G201" s="135">
        <v>0</v>
      </c>
      <c r="H201" s="145" t="s">
        <v>630</v>
      </c>
    </row>
    <row r="202" spans="1:8" x14ac:dyDescent="0.2">
      <c r="A202" s="45">
        <v>2120</v>
      </c>
      <c r="B202" s="43" t="s">
        <v>272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</row>
    <row r="203" spans="1:8" x14ac:dyDescent="0.2">
      <c r="A203" s="45">
        <v>2121</v>
      </c>
      <c r="B203" s="43" t="s">
        <v>273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</row>
    <row r="204" spans="1:8" x14ac:dyDescent="0.2">
      <c r="A204" s="45">
        <v>2122</v>
      </c>
      <c r="B204" s="43" t="s">
        <v>274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</row>
    <row r="205" spans="1:8" x14ac:dyDescent="0.2">
      <c r="A205" s="45">
        <v>2129</v>
      </c>
      <c r="B205" s="43" t="s">
        <v>275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</row>
    <row r="207" spans="1:8" x14ac:dyDescent="0.2">
      <c r="A207" s="42" t="s">
        <v>595</v>
      </c>
      <c r="B207" s="42"/>
      <c r="C207" s="42"/>
      <c r="D207" s="42"/>
      <c r="E207" s="42"/>
      <c r="F207" s="42"/>
      <c r="G207" s="42"/>
      <c r="H207" s="42"/>
    </row>
    <row r="208" spans="1:8" x14ac:dyDescent="0.2">
      <c r="A208" s="44" t="s">
        <v>146</v>
      </c>
      <c r="B208" s="44" t="s">
        <v>143</v>
      </c>
      <c r="C208" s="44" t="s">
        <v>144</v>
      </c>
      <c r="D208" s="44" t="s">
        <v>147</v>
      </c>
      <c r="E208" s="44" t="s">
        <v>200</v>
      </c>
      <c r="F208" s="44"/>
      <c r="G208" s="44"/>
      <c r="H208" s="44"/>
    </row>
    <row r="209" spans="1:8" x14ac:dyDescent="0.2">
      <c r="A209" s="45">
        <v>2160</v>
      </c>
      <c r="B209" s="43" t="s">
        <v>276</v>
      </c>
      <c r="C209" s="47">
        <v>0</v>
      </c>
    </row>
    <row r="210" spans="1:8" x14ac:dyDescent="0.2">
      <c r="A210" s="45">
        <v>2161</v>
      </c>
      <c r="B210" s="43" t="s">
        <v>277</v>
      </c>
      <c r="C210" s="47">
        <v>0</v>
      </c>
    </row>
    <row r="211" spans="1:8" x14ac:dyDescent="0.2">
      <c r="A211" s="45">
        <v>2162</v>
      </c>
      <c r="B211" s="43" t="s">
        <v>278</v>
      </c>
      <c r="C211" s="47">
        <v>0</v>
      </c>
    </row>
    <row r="212" spans="1:8" x14ac:dyDescent="0.2">
      <c r="A212" s="45">
        <v>2163</v>
      </c>
      <c r="B212" s="43" t="s">
        <v>279</v>
      </c>
      <c r="C212" s="47">
        <v>0</v>
      </c>
    </row>
    <row r="213" spans="1:8" x14ac:dyDescent="0.2">
      <c r="A213" s="45">
        <v>2164</v>
      </c>
      <c r="B213" s="43" t="s">
        <v>280</v>
      </c>
      <c r="C213" s="47">
        <v>0</v>
      </c>
    </row>
    <row r="214" spans="1:8" x14ac:dyDescent="0.2">
      <c r="A214" s="45">
        <v>2165</v>
      </c>
      <c r="B214" s="43" t="s">
        <v>281</v>
      </c>
      <c r="C214" s="47">
        <v>0</v>
      </c>
    </row>
    <row r="215" spans="1:8" x14ac:dyDescent="0.2">
      <c r="A215" s="45">
        <v>2166</v>
      </c>
      <c r="B215" s="43" t="s">
        <v>282</v>
      </c>
      <c r="C215" s="47">
        <v>0</v>
      </c>
    </row>
    <row r="216" spans="1:8" x14ac:dyDescent="0.2">
      <c r="A216" s="45">
        <v>2250</v>
      </c>
      <c r="B216" s="43" t="s">
        <v>283</v>
      </c>
      <c r="C216" s="47">
        <v>0</v>
      </c>
    </row>
    <row r="217" spans="1:8" x14ac:dyDescent="0.2">
      <c r="A217" s="45">
        <v>2251</v>
      </c>
      <c r="B217" s="43" t="s">
        <v>284</v>
      </c>
      <c r="C217" s="47">
        <v>0</v>
      </c>
    </row>
    <row r="218" spans="1:8" x14ac:dyDescent="0.2">
      <c r="A218" s="45">
        <v>2252</v>
      </c>
      <c r="B218" s="43" t="s">
        <v>285</v>
      </c>
      <c r="C218" s="47">
        <v>0</v>
      </c>
    </row>
    <row r="219" spans="1:8" x14ac:dyDescent="0.2">
      <c r="A219" s="45">
        <v>2253</v>
      </c>
      <c r="B219" s="43" t="s">
        <v>286</v>
      </c>
      <c r="C219" s="47">
        <v>0</v>
      </c>
    </row>
    <row r="220" spans="1:8" x14ac:dyDescent="0.2">
      <c r="A220" s="45">
        <v>2254</v>
      </c>
      <c r="B220" s="43" t="s">
        <v>287</v>
      </c>
      <c r="C220" s="47">
        <v>0</v>
      </c>
    </row>
    <row r="221" spans="1:8" x14ac:dyDescent="0.2">
      <c r="A221" s="45">
        <v>2255</v>
      </c>
      <c r="B221" s="43" t="s">
        <v>288</v>
      </c>
      <c r="C221" s="47">
        <v>0</v>
      </c>
    </row>
    <row r="222" spans="1:8" x14ac:dyDescent="0.2">
      <c r="A222" s="45">
        <v>2256</v>
      </c>
      <c r="B222" s="43" t="s">
        <v>289</v>
      </c>
      <c r="C222" s="47">
        <v>0</v>
      </c>
    </row>
    <row r="224" spans="1:8" x14ac:dyDescent="0.2">
      <c r="A224" s="42" t="s">
        <v>596</v>
      </c>
      <c r="B224" s="42"/>
      <c r="C224" s="42"/>
      <c r="D224" s="42"/>
      <c r="E224" s="42"/>
      <c r="F224" s="42"/>
      <c r="G224" s="42"/>
      <c r="H224" s="42"/>
    </row>
    <row r="225" spans="1:8" x14ac:dyDescent="0.2">
      <c r="A225" s="46" t="s">
        <v>146</v>
      </c>
      <c r="B225" s="46" t="s">
        <v>143</v>
      </c>
      <c r="C225" s="46" t="s">
        <v>144</v>
      </c>
      <c r="D225" s="46" t="s">
        <v>147</v>
      </c>
      <c r="E225" s="46" t="s">
        <v>200</v>
      </c>
      <c r="F225" s="46"/>
      <c r="G225" s="46"/>
      <c r="H225" s="46"/>
    </row>
    <row r="226" spans="1:8" x14ac:dyDescent="0.2">
      <c r="A226" s="45">
        <v>2159</v>
      </c>
      <c r="B226" s="43" t="s">
        <v>290</v>
      </c>
      <c r="C226" s="47">
        <v>0</v>
      </c>
    </row>
    <row r="227" spans="1:8" x14ac:dyDescent="0.2">
      <c r="A227" s="133">
        <v>2199</v>
      </c>
      <c r="B227" s="134" t="s">
        <v>291</v>
      </c>
      <c r="C227" s="135">
        <v>0</v>
      </c>
      <c r="D227" s="134"/>
      <c r="E227" s="134"/>
      <c r="F227" s="134"/>
      <c r="G227" s="134"/>
      <c r="H227" s="134"/>
    </row>
    <row r="228" spans="1:8" x14ac:dyDescent="0.2">
      <c r="A228" s="45">
        <v>2240</v>
      </c>
      <c r="B228" s="43" t="s">
        <v>292</v>
      </c>
      <c r="C228" s="47">
        <v>0</v>
      </c>
    </row>
    <row r="229" spans="1:8" x14ac:dyDescent="0.2">
      <c r="A229" s="45">
        <v>2241</v>
      </c>
      <c r="B229" s="43" t="s">
        <v>293</v>
      </c>
      <c r="C229" s="47">
        <v>0</v>
      </c>
    </row>
    <row r="230" spans="1:8" x14ac:dyDescent="0.2">
      <c r="A230" s="45">
        <v>2242</v>
      </c>
      <c r="B230" s="43" t="s">
        <v>294</v>
      </c>
      <c r="C230" s="47">
        <v>0</v>
      </c>
    </row>
    <row r="231" spans="1:8" x14ac:dyDescent="0.2">
      <c r="A231" s="45">
        <v>2249</v>
      </c>
      <c r="B231" s="43" t="s">
        <v>295</v>
      </c>
      <c r="C231" s="47">
        <v>0</v>
      </c>
    </row>
    <row r="237" spans="1:8" x14ac:dyDescent="0.2">
      <c r="C237" s="47"/>
    </row>
    <row r="238" spans="1:8" x14ac:dyDescent="0.2">
      <c r="C238" s="47"/>
    </row>
    <row r="239" spans="1:8" x14ac:dyDescent="0.2">
      <c r="C239" s="47"/>
      <c r="D239" s="137"/>
      <c r="E239" s="1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4"/>
      <c r="B3" s="12"/>
    </row>
    <row r="4" spans="1:2" ht="15" customHeight="1" x14ac:dyDescent="0.2">
      <c r="A4" s="115" t="s">
        <v>1</v>
      </c>
      <c r="B4" s="29" t="s">
        <v>78</v>
      </c>
    </row>
    <row r="5" spans="1:2" ht="15" customHeight="1" x14ac:dyDescent="0.2">
      <c r="A5" s="113"/>
      <c r="B5" s="29" t="s">
        <v>51</v>
      </c>
    </row>
    <row r="6" spans="1:2" ht="15" customHeight="1" x14ac:dyDescent="0.2">
      <c r="A6" s="113"/>
      <c r="B6" s="27" t="s">
        <v>149</v>
      </c>
    </row>
    <row r="7" spans="1:2" ht="15" customHeight="1" x14ac:dyDescent="0.2">
      <c r="A7" s="113"/>
      <c r="B7" s="29" t="s">
        <v>52</v>
      </c>
    </row>
    <row r="8" spans="1:2" x14ac:dyDescent="0.2">
      <c r="A8" s="113"/>
    </row>
    <row r="9" spans="1:2" ht="15" customHeight="1" x14ac:dyDescent="0.2">
      <c r="A9" s="115" t="s">
        <v>3</v>
      </c>
      <c r="B9" s="29" t="s">
        <v>612</v>
      </c>
    </row>
    <row r="10" spans="1:2" ht="15" customHeight="1" x14ac:dyDescent="0.2">
      <c r="A10" s="113"/>
      <c r="B10" s="29" t="s">
        <v>613</v>
      </c>
    </row>
    <row r="11" spans="1:2" ht="15" customHeight="1" x14ac:dyDescent="0.2">
      <c r="A11" s="113"/>
      <c r="B11" s="29" t="s">
        <v>127</v>
      </c>
    </row>
    <row r="12" spans="1:2" ht="15" customHeight="1" x14ac:dyDescent="0.2">
      <c r="A12" s="113"/>
      <c r="B12" s="29" t="s">
        <v>126</v>
      </c>
    </row>
    <row r="13" spans="1:2" ht="15" customHeight="1" x14ac:dyDescent="0.2">
      <c r="A13" s="113"/>
      <c r="B13" s="29" t="s">
        <v>128</v>
      </c>
    </row>
    <row r="14" spans="1:2" x14ac:dyDescent="0.2">
      <c r="A14" s="113"/>
    </row>
    <row r="15" spans="1:2" ht="15" customHeight="1" x14ac:dyDescent="0.2">
      <c r="A15" s="115" t="s">
        <v>5</v>
      </c>
      <c r="B15" s="30" t="s">
        <v>53</v>
      </c>
    </row>
    <row r="16" spans="1:2" ht="15" customHeight="1" x14ac:dyDescent="0.2">
      <c r="A16" s="113"/>
      <c r="B16" s="30" t="s">
        <v>54</v>
      </c>
    </row>
    <row r="17" spans="1:2" ht="15" customHeight="1" x14ac:dyDescent="0.2">
      <c r="A17" s="113"/>
      <c r="B17" s="30" t="s">
        <v>55</v>
      </c>
    </row>
    <row r="18" spans="1:2" ht="15" customHeight="1" x14ac:dyDescent="0.2">
      <c r="A18" s="113"/>
      <c r="B18" s="29" t="s">
        <v>56</v>
      </c>
    </row>
    <row r="19" spans="1:2" ht="15" customHeight="1" x14ac:dyDescent="0.2">
      <c r="A19" s="113"/>
      <c r="B19" s="23" t="s">
        <v>137</v>
      </c>
    </row>
    <row r="20" spans="1:2" x14ac:dyDescent="0.2">
      <c r="A20" s="113"/>
    </row>
    <row r="21" spans="1:2" ht="15" customHeight="1" x14ac:dyDescent="0.2">
      <c r="A21" s="115" t="s">
        <v>133</v>
      </c>
      <c r="B21" s="1" t="s">
        <v>177</v>
      </c>
    </row>
    <row r="22" spans="1:2" ht="15" customHeight="1" x14ac:dyDescent="0.2">
      <c r="A22" s="113"/>
      <c r="B22" s="31" t="s">
        <v>178</v>
      </c>
    </row>
    <row r="23" spans="1:2" x14ac:dyDescent="0.2">
      <c r="A23" s="113"/>
    </row>
    <row r="24" spans="1:2" ht="15" customHeight="1" x14ac:dyDescent="0.2">
      <c r="A24" s="115" t="s">
        <v>7</v>
      </c>
      <c r="B24" s="23" t="s">
        <v>57</v>
      </c>
    </row>
    <row r="25" spans="1:2" ht="15" customHeight="1" x14ac:dyDescent="0.2">
      <c r="A25" s="113"/>
      <c r="B25" s="23" t="s">
        <v>129</v>
      </c>
    </row>
    <row r="26" spans="1:2" ht="15" customHeight="1" x14ac:dyDescent="0.2">
      <c r="A26" s="113"/>
      <c r="B26" s="23" t="s">
        <v>130</v>
      </c>
    </row>
    <row r="27" spans="1:2" x14ac:dyDescent="0.2">
      <c r="A27" s="113"/>
    </row>
    <row r="28" spans="1:2" ht="15" customHeight="1" x14ac:dyDescent="0.2">
      <c r="A28" s="115" t="s">
        <v>8</v>
      </c>
      <c r="B28" s="23" t="s">
        <v>58</v>
      </c>
    </row>
    <row r="29" spans="1:2" ht="15" customHeight="1" x14ac:dyDescent="0.2">
      <c r="A29" s="113"/>
      <c r="B29" s="23" t="s">
        <v>136</v>
      </c>
    </row>
    <row r="30" spans="1:2" ht="15" customHeight="1" x14ac:dyDescent="0.2">
      <c r="A30" s="113"/>
      <c r="B30" s="23" t="s">
        <v>59</v>
      </c>
    </row>
    <row r="31" spans="1:2" ht="15" customHeight="1" x14ac:dyDescent="0.2">
      <c r="A31" s="113"/>
      <c r="B31" s="32" t="s">
        <v>60</v>
      </c>
    </row>
    <row r="32" spans="1:2" x14ac:dyDescent="0.2">
      <c r="A32" s="113"/>
    </row>
    <row r="33" spans="1:2" ht="15" customHeight="1" x14ac:dyDescent="0.2">
      <c r="A33" s="115" t="s">
        <v>9</v>
      </c>
      <c r="B33" s="23" t="s">
        <v>61</v>
      </c>
    </row>
    <row r="34" spans="1:2" ht="15" customHeight="1" x14ac:dyDescent="0.2">
      <c r="A34" s="113"/>
      <c r="B34" s="23" t="s">
        <v>62</v>
      </c>
    </row>
    <row r="35" spans="1:2" x14ac:dyDescent="0.2">
      <c r="A35" s="113"/>
    </row>
    <row r="36" spans="1:2" ht="15" customHeight="1" x14ac:dyDescent="0.2">
      <c r="A36" s="115" t="s">
        <v>11</v>
      </c>
      <c r="B36" s="29" t="s">
        <v>131</v>
      </c>
    </row>
    <row r="37" spans="1:2" ht="15" customHeight="1" x14ac:dyDescent="0.2">
      <c r="A37" s="113"/>
      <c r="B37" s="29" t="s">
        <v>138</v>
      </c>
    </row>
    <row r="38" spans="1:2" ht="15" customHeight="1" x14ac:dyDescent="0.2">
      <c r="A38" s="113"/>
      <c r="B38" s="33" t="s">
        <v>180</v>
      </c>
    </row>
    <row r="39" spans="1:2" ht="15" customHeight="1" x14ac:dyDescent="0.2">
      <c r="A39" s="113"/>
      <c r="B39" s="29" t="s">
        <v>181</v>
      </c>
    </row>
    <row r="40" spans="1:2" ht="15" customHeight="1" x14ac:dyDescent="0.2">
      <c r="A40" s="113"/>
      <c r="B40" s="29" t="s">
        <v>134</v>
      </c>
    </row>
    <row r="41" spans="1:2" ht="15" customHeight="1" x14ac:dyDescent="0.2">
      <c r="A41" s="113"/>
      <c r="B41" s="29" t="s">
        <v>135</v>
      </c>
    </row>
    <row r="42" spans="1:2" x14ac:dyDescent="0.2">
      <c r="A42" s="113"/>
    </row>
    <row r="43" spans="1:2" ht="15" customHeight="1" x14ac:dyDescent="0.2">
      <c r="A43" s="115" t="s">
        <v>13</v>
      </c>
      <c r="B43" s="29" t="s">
        <v>139</v>
      </c>
    </row>
    <row r="44" spans="1:2" ht="15" customHeight="1" x14ac:dyDescent="0.2">
      <c r="A44" s="113"/>
      <c r="B44" s="29" t="s">
        <v>142</v>
      </c>
    </row>
    <row r="45" spans="1:2" ht="15" customHeight="1" x14ac:dyDescent="0.2">
      <c r="A45" s="113"/>
      <c r="B45" s="33" t="s">
        <v>182</v>
      </c>
    </row>
    <row r="46" spans="1:2" ht="15" customHeight="1" x14ac:dyDescent="0.2">
      <c r="A46" s="113"/>
      <c r="B46" s="29" t="s">
        <v>183</v>
      </c>
    </row>
    <row r="47" spans="1:2" ht="15" customHeight="1" x14ac:dyDescent="0.2">
      <c r="A47" s="113"/>
      <c r="B47" s="29" t="s">
        <v>141</v>
      </c>
    </row>
    <row r="48" spans="1:2" ht="15" customHeight="1" x14ac:dyDescent="0.2">
      <c r="A48" s="113"/>
      <c r="B48" s="29" t="s">
        <v>140</v>
      </c>
    </row>
    <row r="49" spans="1:2" x14ac:dyDescent="0.2">
      <c r="A49" s="113"/>
    </row>
    <row r="50" spans="1:2" ht="25.5" customHeight="1" x14ac:dyDescent="0.2">
      <c r="A50" s="115" t="s">
        <v>15</v>
      </c>
      <c r="B50" s="27" t="s">
        <v>162</v>
      </c>
    </row>
    <row r="51" spans="1:2" x14ac:dyDescent="0.2">
      <c r="A51" s="113"/>
    </row>
    <row r="52" spans="1:2" ht="15" customHeight="1" x14ac:dyDescent="0.2">
      <c r="A52" s="115" t="s">
        <v>17</v>
      </c>
      <c r="B52" s="29" t="s">
        <v>63</v>
      </c>
    </row>
    <row r="53" spans="1:2" x14ac:dyDescent="0.2">
      <c r="A53" s="113"/>
    </row>
    <row r="54" spans="1:2" ht="15" customHeight="1" x14ac:dyDescent="0.2">
      <c r="A54" s="115" t="s">
        <v>18</v>
      </c>
      <c r="B54" s="30" t="s">
        <v>64</v>
      </c>
    </row>
    <row r="55" spans="1:2" ht="15" customHeight="1" x14ac:dyDescent="0.2">
      <c r="A55" s="113"/>
      <c r="B55" s="30" t="s">
        <v>65</v>
      </c>
    </row>
    <row r="56" spans="1:2" ht="15" customHeight="1" x14ac:dyDescent="0.2">
      <c r="A56" s="113"/>
      <c r="B56" s="30" t="s">
        <v>66</v>
      </c>
    </row>
    <row r="57" spans="1:2" ht="15" customHeight="1" x14ac:dyDescent="0.2">
      <c r="A57" s="113"/>
      <c r="B57" s="30" t="s">
        <v>67</v>
      </c>
    </row>
    <row r="58" spans="1:2" ht="15" customHeight="1" x14ac:dyDescent="0.2">
      <c r="A58" s="113"/>
      <c r="B58" s="30" t="s">
        <v>68</v>
      </c>
    </row>
    <row r="59" spans="1:2" x14ac:dyDescent="0.2">
      <c r="A59" s="113"/>
    </row>
    <row r="60" spans="1:2" ht="15" customHeight="1" x14ac:dyDescent="0.2">
      <c r="A60" s="115" t="s">
        <v>20</v>
      </c>
      <c r="B60" s="23" t="s">
        <v>69</v>
      </c>
    </row>
    <row r="61" spans="1:2" x14ac:dyDescent="0.2">
      <c r="A61" s="113"/>
      <c r="B61" s="23"/>
    </row>
    <row r="62" spans="1:2" ht="15" customHeight="1" x14ac:dyDescent="0.2">
      <c r="A62" s="115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225"/>
  <sheetViews>
    <sheetView topLeftCell="A175" zoomScaleNormal="100" workbookViewId="0">
      <selection activeCell="C191" sqref="C191"/>
    </sheetView>
  </sheetViews>
  <sheetFormatPr baseColWidth="10" defaultColWidth="9.140625" defaultRowHeight="11.25" x14ac:dyDescent="0.2"/>
  <cols>
    <col min="1" max="1" width="19" style="43" customWidth="1"/>
    <col min="2" max="2" width="55.28515625" style="43" customWidth="1"/>
    <col min="3" max="3" width="15.7109375" style="43" customWidth="1"/>
    <col min="4" max="4" width="7.42578125" style="43" customWidth="1"/>
    <col min="5" max="5" width="19.7109375" style="43" customWidth="1"/>
    <col min="6" max="7" width="10.140625" style="43" bestFit="1" customWidth="1"/>
    <col min="8" max="11" width="9.140625" style="43"/>
    <col min="12" max="12" width="10.140625" style="43" bestFit="1" customWidth="1"/>
    <col min="13" max="16384" width="9.140625" style="43"/>
  </cols>
  <sheetData>
    <row r="1" spans="1:5" s="49" customFormat="1" ht="18.95" customHeight="1" x14ac:dyDescent="0.25">
      <c r="A1" s="174" t="str">
        <f>ESF!A1</f>
        <v>ACADEMIA METROPOLITANA DE SEGURIDAD PÚBLICA DE LEÓN, GUANAJUATO</v>
      </c>
      <c r="B1" s="174"/>
      <c r="C1" s="174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74" t="s">
        <v>296</v>
      </c>
      <c r="B2" s="174"/>
      <c r="C2" s="174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74" t="str">
        <f>ESF!A3</f>
        <v>Correspondiente del 01 de Enero al 31 de Diciembre de 2020</v>
      </c>
      <c r="B3" s="174"/>
      <c r="C3" s="174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576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297</v>
      </c>
      <c r="E7" s="68"/>
    </row>
    <row r="8" spans="1:5" x14ac:dyDescent="0.2">
      <c r="A8" s="202">
        <v>4100</v>
      </c>
      <c r="B8" s="203" t="s">
        <v>298</v>
      </c>
      <c r="C8" s="204">
        <f>+C9+C19+C25+C28+C34+C37+C46</f>
        <v>57455844.07</v>
      </c>
      <c r="D8" s="203"/>
      <c r="E8" s="203"/>
    </row>
    <row r="9" spans="1:5" x14ac:dyDescent="0.2">
      <c r="A9" s="70">
        <v>4110</v>
      </c>
      <c r="B9" s="71" t="s">
        <v>299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300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301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302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303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304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305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306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495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307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308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309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496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310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311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312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313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314</v>
      </c>
      <c r="C26" s="74">
        <v>0</v>
      </c>
      <c r="D26" s="71"/>
      <c r="E26" s="69"/>
    </row>
    <row r="27" spans="1:5" ht="33.75" x14ac:dyDescent="0.2">
      <c r="A27" s="70">
        <v>4132</v>
      </c>
      <c r="B27" s="72" t="s">
        <v>497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315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316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317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318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498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319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499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499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500</v>
      </c>
      <c r="C36" s="74">
        <v>0</v>
      </c>
      <c r="D36" s="71"/>
      <c r="E36" s="69"/>
    </row>
    <row r="37" spans="1:5" x14ac:dyDescent="0.2">
      <c r="A37" s="202">
        <v>4160</v>
      </c>
      <c r="B37" s="203" t="s">
        <v>501</v>
      </c>
      <c r="C37" s="204">
        <f>+C38+C39+C40+C41+C42+C43+C44+C45</f>
        <v>57455844.07</v>
      </c>
      <c r="D37" s="203"/>
      <c r="E37" s="69"/>
    </row>
    <row r="38" spans="1:5" x14ac:dyDescent="0.2">
      <c r="A38" s="70">
        <v>4161</v>
      </c>
      <c r="B38" s="71" t="s">
        <v>320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321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322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323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324</v>
      </c>
      <c r="C42" s="74">
        <v>0</v>
      </c>
      <c r="D42" s="71"/>
      <c r="E42" s="69"/>
    </row>
    <row r="43" spans="1:5" ht="33.75" x14ac:dyDescent="0.2">
      <c r="A43" s="70">
        <v>4166</v>
      </c>
      <c r="B43" s="72" t="s">
        <v>502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325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326</v>
      </c>
      <c r="C45" s="74">
        <v>57455844.07</v>
      </c>
      <c r="D45" s="71" t="s">
        <v>757</v>
      </c>
      <c r="E45" s="69"/>
    </row>
    <row r="46" spans="1:5" x14ac:dyDescent="0.2">
      <c r="A46" s="70">
        <v>4170</v>
      </c>
      <c r="B46" s="71" t="s">
        <v>503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504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505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506</v>
      </c>
      <c r="C49" s="74">
        <v>0</v>
      </c>
      <c r="D49" s="71"/>
      <c r="E49" s="69"/>
    </row>
    <row r="50" spans="1:5" ht="33.75" x14ac:dyDescent="0.2">
      <c r="A50" s="70">
        <v>4174</v>
      </c>
      <c r="B50" s="72" t="s">
        <v>507</v>
      </c>
      <c r="C50" s="74">
        <v>0</v>
      </c>
      <c r="D50" s="71"/>
      <c r="E50" s="69"/>
    </row>
    <row r="51" spans="1:5" ht="33.75" x14ac:dyDescent="0.2">
      <c r="A51" s="70">
        <v>4175</v>
      </c>
      <c r="B51" s="72" t="s">
        <v>508</v>
      </c>
      <c r="C51" s="74">
        <v>0</v>
      </c>
      <c r="D51" s="71"/>
      <c r="E51" s="69"/>
    </row>
    <row r="52" spans="1:5" ht="33.75" x14ac:dyDescent="0.2">
      <c r="A52" s="70">
        <v>4176</v>
      </c>
      <c r="B52" s="72" t="s">
        <v>509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510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511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577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297</v>
      </c>
      <c r="E57" s="68"/>
    </row>
    <row r="58" spans="1:5" ht="45" x14ac:dyDescent="0.2">
      <c r="A58" s="70">
        <v>4200</v>
      </c>
      <c r="B58" s="72" t="s">
        <v>512</v>
      </c>
      <c r="C58" s="74">
        <v>0</v>
      </c>
      <c r="D58" s="71"/>
      <c r="E58" s="69"/>
    </row>
    <row r="59" spans="1:5" ht="22.5" x14ac:dyDescent="0.2">
      <c r="A59" s="70">
        <v>4210</v>
      </c>
      <c r="B59" s="72" t="s">
        <v>513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327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328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329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514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515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330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331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332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334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516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609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200</v>
      </c>
    </row>
    <row r="73" spans="1:5" x14ac:dyDescent="0.2">
      <c r="A73" s="205">
        <v>4300</v>
      </c>
      <c r="B73" s="203" t="s">
        <v>335</v>
      </c>
      <c r="C73" s="204">
        <f>+C74+C82+C88+C90</f>
        <v>271142.38</v>
      </c>
      <c r="D73" s="203"/>
      <c r="E73" s="203"/>
    </row>
    <row r="74" spans="1:5" x14ac:dyDescent="0.2">
      <c r="A74" s="205">
        <v>4310</v>
      </c>
      <c r="B74" s="203" t="s">
        <v>336</v>
      </c>
      <c r="C74" s="204">
        <f>+C75+C78</f>
        <v>271142.38</v>
      </c>
      <c r="D74" s="203"/>
      <c r="E74" s="203"/>
    </row>
    <row r="75" spans="1:5" x14ac:dyDescent="0.2">
      <c r="A75" s="205">
        <v>4311</v>
      </c>
      <c r="B75" s="203" t="s">
        <v>517</v>
      </c>
      <c r="C75" s="204">
        <f>+C76</f>
        <v>1480.78</v>
      </c>
      <c r="D75" s="203"/>
      <c r="E75" s="203"/>
    </row>
    <row r="76" spans="1:5" x14ac:dyDescent="0.2">
      <c r="A76" s="205" t="s">
        <v>758</v>
      </c>
      <c r="B76" s="203" t="s">
        <v>759</v>
      </c>
      <c r="C76" s="204">
        <f>+C77</f>
        <v>1480.78</v>
      </c>
      <c r="D76" s="203"/>
      <c r="E76" s="203"/>
    </row>
    <row r="77" spans="1:5" x14ac:dyDescent="0.2">
      <c r="A77" s="73" t="s">
        <v>760</v>
      </c>
      <c r="B77" s="71" t="s">
        <v>761</v>
      </c>
      <c r="C77" s="74">
        <v>1480.78</v>
      </c>
      <c r="D77" s="71"/>
      <c r="E77" s="71"/>
    </row>
    <row r="78" spans="1:5" x14ac:dyDescent="0.2">
      <c r="A78" s="205">
        <v>4319</v>
      </c>
      <c r="B78" s="203" t="s">
        <v>337</v>
      </c>
      <c r="C78" s="204">
        <f>+C79</f>
        <v>269661.59999999998</v>
      </c>
      <c r="D78" s="203"/>
      <c r="E78" s="203"/>
    </row>
    <row r="79" spans="1:5" x14ac:dyDescent="0.2">
      <c r="A79" s="205" t="s">
        <v>762</v>
      </c>
      <c r="B79" s="203" t="s">
        <v>759</v>
      </c>
      <c r="C79" s="204">
        <f>+C80</f>
        <v>269661.59999999998</v>
      </c>
      <c r="D79" s="203"/>
      <c r="E79" s="203"/>
    </row>
    <row r="80" spans="1:5" x14ac:dyDescent="0.2">
      <c r="A80" s="205" t="s">
        <v>763</v>
      </c>
      <c r="B80" s="203" t="s">
        <v>764</v>
      </c>
      <c r="C80" s="204">
        <f>+C81</f>
        <v>269661.59999999998</v>
      </c>
      <c r="D80" s="203"/>
      <c r="E80" s="203"/>
    </row>
    <row r="81" spans="1:5" x14ac:dyDescent="0.2">
      <c r="A81" s="73" t="s">
        <v>765</v>
      </c>
      <c r="B81" s="71" t="s">
        <v>766</v>
      </c>
      <c r="C81" s="74">
        <v>269661.59999999998</v>
      </c>
      <c r="D81" s="71"/>
      <c r="E81" s="71"/>
    </row>
    <row r="82" spans="1:5" x14ac:dyDescent="0.2">
      <c r="A82" s="73">
        <v>4320</v>
      </c>
      <c r="B82" s="71" t="s">
        <v>338</v>
      </c>
      <c r="C82" s="74">
        <v>0</v>
      </c>
      <c r="D82" s="71"/>
      <c r="E82" s="71"/>
    </row>
    <row r="83" spans="1:5" x14ac:dyDescent="0.2">
      <c r="A83" s="73">
        <v>4321</v>
      </c>
      <c r="B83" s="71" t="s">
        <v>339</v>
      </c>
      <c r="C83" s="74">
        <v>0</v>
      </c>
      <c r="D83" s="71"/>
      <c r="E83" s="71"/>
    </row>
    <row r="84" spans="1:5" x14ac:dyDescent="0.2">
      <c r="A84" s="73">
        <v>4322</v>
      </c>
      <c r="B84" s="71" t="s">
        <v>340</v>
      </c>
      <c r="C84" s="74">
        <v>0</v>
      </c>
      <c r="D84" s="71"/>
      <c r="E84" s="71"/>
    </row>
    <row r="85" spans="1:5" x14ac:dyDescent="0.2">
      <c r="A85" s="73">
        <v>4323</v>
      </c>
      <c r="B85" s="71" t="s">
        <v>341</v>
      </c>
      <c r="C85" s="74">
        <v>0</v>
      </c>
      <c r="D85" s="71"/>
      <c r="E85" s="71"/>
    </row>
    <row r="86" spans="1:5" x14ac:dyDescent="0.2">
      <c r="A86" s="73">
        <v>4324</v>
      </c>
      <c r="B86" s="71" t="s">
        <v>342</v>
      </c>
      <c r="C86" s="74">
        <v>0</v>
      </c>
      <c r="D86" s="71"/>
      <c r="E86" s="71"/>
    </row>
    <row r="87" spans="1:5" x14ac:dyDescent="0.2">
      <c r="A87" s="73">
        <v>4325</v>
      </c>
      <c r="B87" s="71" t="s">
        <v>343</v>
      </c>
      <c r="C87" s="74">
        <v>0</v>
      </c>
      <c r="D87" s="71"/>
      <c r="E87" s="71"/>
    </row>
    <row r="88" spans="1:5" x14ac:dyDescent="0.2">
      <c r="A88" s="73">
        <v>4330</v>
      </c>
      <c r="B88" s="71" t="s">
        <v>344</v>
      </c>
      <c r="C88" s="74">
        <v>0</v>
      </c>
      <c r="D88" s="71"/>
      <c r="E88" s="71"/>
    </row>
    <row r="89" spans="1:5" x14ac:dyDescent="0.2">
      <c r="A89" s="73">
        <v>4331</v>
      </c>
      <c r="B89" s="71" t="s">
        <v>344</v>
      </c>
      <c r="C89" s="74">
        <v>0</v>
      </c>
      <c r="D89" s="71"/>
      <c r="E89" s="71"/>
    </row>
    <row r="90" spans="1:5" x14ac:dyDescent="0.2">
      <c r="A90" s="73">
        <v>4340</v>
      </c>
      <c r="B90" s="71" t="s">
        <v>345</v>
      </c>
      <c r="C90" s="74">
        <v>0</v>
      </c>
      <c r="D90" s="71"/>
      <c r="E90" s="71"/>
    </row>
    <row r="91" spans="1:5" x14ac:dyDescent="0.2">
      <c r="A91" s="73">
        <v>4341</v>
      </c>
      <c r="B91" s="71" t="s">
        <v>345</v>
      </c>
      <c r="C91" s="74">
        <v>0</v>
      </c>
      <c r="D91" s="71"/>
      <c r="E91" s="71"/>
    </row>
    <row r="92" spans="1:5" x14ac:dyDescent="0.2">
      <c r="A92" s="73">
        <v>4390</v>
      </c>
      <c r="B92" s="71" t="s">
        <v>346</v>
      </c>
      <c r="C92" s="74">
        <v>0</v>
      </c>
      <c r="D92" s="71"/>
      <c r="E92" s="71"/>
    </row>
    <row r="93" spans="1:5" x14ac:dyDescent="0.2">
      <c r="A93" s="73">
        <v>4392</v>
      </c>
      <c r="B93" s="71" t="s">
        <v>347</v>
      </c>
      <c r="C93" s="74">
        <v>0</v>
      </c>
      <c r="D93" s="71"/>
      <c r="E93" s="71"/>
    </row>
    <row r="94" spans="1:5" x14ac:dyDescent="0.2">
      <c r="A94" s="73">
        <v>4393</v>
      </c>
      <c r="B94" s="71" t="s">
        <v>518</v>
      </c>
      <c r="C94" s="74">
        <v>0</v>
      </c>
      <c r="D94" s="71"/>
      <c r="E94" s="71"/>
    </row>
    <row r="95" spans="1:5" x14ac:dyDescent="0.2">
      <c r="A95" s="73">
        <v>4394</v>
      </c>
      <c r="B95" s="71" t="s">
        <v>348</v>
      </c>
      <c r="C95" s="74">
        <v>0</v>
      </c>
      <c r="D95" s="71"/>
      <c r="E95" s="71"/>
    </row>
    <row r="96" spans="1:5" x14ac:dyDescent="0.2">
      <c r="A96" s="73">
        <v>4395</v>
      </c>
      <c r="B96" s="71" t="s">
        <v>349</v>
      </c>
      <c r="C96" s="74">
        <v>0</v>
      </c>
      <c r="D96" s="71"/>
      <c r="E96" s="71"/>
    </row>
    <row r="97" spans="1:5" x14ac:dyDescent="0.2">
      <c r="A97" s="73">
        <v>4396</v>
      </c>
      <c r="B97" s="71" t="s">
        <v>350</v>
      </c>
      <c r="C97" s="74">
        <v>0</v>
      </c>
      <c r="D97" s="71"/>
      <c r="E97" s="71"/>
    </row>
    <row r="98" spans="1:5" x14ac:dyDescent="0.2">
      <c r="A98" s="73">
        <v>4397</v>
      </c>
      <c r="B98" s="71" t="s">
        <v>519</v>
      </c>
      <c r="C98" s="74">
        <v>0</v>
      </c>
      <c r="D98" s="71"/>
      <c r="E98" s="71"/>
    </row>
    <row r="99" spans="1:5" x14ac:dyDescent="0.2">
      <c r="A99" s="73">
        <v>4399</v>
      </c>
      <c r="B99" s="71" t="s">
        <v>346</v>
      </c>
      <c r="C99" s="74">
        <v>0</v>
      </c>
      <c r="D99" s="71"/>
      <c r="E99" s="71"/>
    </row>
    <row r="100" spans="1:5" x14ac:dyDescent="0.2">
      <c r="A100" s="69"/>
      <c r="B100" s="69"/>
      <c r="C100" s="69"/>
      <c r="D100" s="69"/>
      <c r="E100" s="69"/>
    </row>
    <row r="101" spans="1:5" x14ac:dyDescent="0.2">
      <c r="A101" s="67" t="s">
        <v>578</v>
      </c>
      <c r="B101" s="67"/>
      <c r="C101" s="67">
        <v>1</v>
      </c>
      <c r="D101" s="67"/>
      <c r="E101" s="67"/>
    </row>
    <row r="102" spans="1:5" x14ac:dyDescent="0.2">
      <c r="A102" s="68" t="s">
        <v>146</v>
      </c>
      <c r="B102" s="68" t="s">
        <v>143</v>
      </c>
      <c r="C102" s="68" t="s">
        <v>144</v>
      </c>
      <c r="D102" s="68" t="s">
        <v>351</v>
      </c>
      <c r="E102" s="68" t="s">
        <v>200</v>
      </c>
    </row>
    <row r="103" spans="1:5" x14ac:dyDescent="0.2">
      <c r="A103" s="205">
        <v>5000</v>
      </c>
      <c r="B103" s="203" t="s">
        <v>352</v>
      </c>
      <c r="C103" s="204">
        <f>+C104+C132+C165+C175+C190+C223</f>
        <v>56260654.804790802</v>
      </c>
      <c r="D103" s="207">
        <f>C103/C103</f>
        <v>1</v>
      </c>
      <c r="E103" s="206"/>
    </row>
    <row r="104" spans="1:5" x14ac:dyDescent="0.2">
      <c r="A104" s="205">
        <v>5100</v>
      </c>
      <c r="B104" s="203" t="s">
        <v>353</v>
      </c>
      <c r="C104" s="204">
        <f>+C105+C112+C122</f>
        <v>55587691.479999997</v>
      </c>
      <c r="D104" s="207">
        <f>C104/$C$104</f>
        <v>1</v>
      </c>
      <c r="E104" s="206"/>
    </row>
    <row r="105" spans="1:5" x14ac:dyDescent="0.2">
      <c r="A105" s="205">
        <v>5110</v>
      </c>
      <c r="B105" s="203" t="s">
        <v>354</v>
      </c>
      <c r="C105" s="204">
        <v>0</v>
      </c>
      <c r="D105" s="207">
        <f t="shared" ref="D105:D168" si="0">C105/$C$104</f>
        <v>0</v>
      </c>
      <c r="E105" s="203"/>
    </row>
    <row r="106" spans="1:5" x14ac:dyDescent="0.2">
      <c r="A106" s="73">
        <v>5111</v>
      </c>
      <c r="B106" s="71" t="s">
        <v>355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5112</v>
      </c>
      <c r="B107" s="71" t="s">
        <v>356</v>
      </c>
      <c r="C107" s="74">
        <v>0</v>
      </c>
      <c r="D107" s="75">
        <f t="shared" si="0"/>
        <v>0</v>
      </c>
      <c r="E107" s="71"/>
    </row>
    <row r="108" spans="1:5" x14ac:dyDescent="0.2">
      <c r="A108" s="73">
        <v>5113</v>
      </c>
      <c r="B108" s="71" t="s">
        <v>357</v>
      </c>
      <c r="C108" s="74">
        <v>0</v>
      </c>
      <c r="D108" s="75">
        <f t="shared" si="0"/>
        <v>0</v>
      </c>
      <c r="E108" s="71"/>
    </row>
    <row r="109" spans="1:5" x14ac:dyDescent="0.2">
      <c r="A109" s="73">
        <v>5114</v>
      </c>
      <c r="B109" s="71" t="s">
        <v>358</v>
      </c>
      <c r="C109" s="74">
        <v>0</v>
      </c>
      <c r="D109" s="75">
        <f t="shared" si="0"/>
        <v>0</v>
      </c>
      <c r="E109" s="71"/>
    </row>
    <row r="110" spans="1:5" x14ac:dyDescent="0.2">
      <c r="A110" s="73">
        <v>5115</v>
      </c>
      <c r="B110" s="71" t="s">
        <v>359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5116</v>
      </c>
      <c r="B111" s="71" t="s">
        <v>360</v>
      </c>
      <c r="C111" s="74">
        <v>0</v>
      </c>
      <c r="D111" s="75">
        <f t="shared" si="0"/>
        <v>0</v>
      </c>
      <c r="E111" s="71"/>
    </row>
    <row r="112" spans="1:5" x14ac:dyDescent="0.2">
      <c r="A112" s="208">
        <v>5120</v>
      </c>
      <c r="B112" s="209" t="s">
        <v>361</v>
      </c>
      <c r="C112" s="210">
        <f>SUM(C113:C121)</f>
        <v>3387815.19</v>
      </c>
      <c r="D112" s="210">
        <f>SUM(D113:D121)</f>
        <v>6.0945419746724128E-2</v>
      </c>
      <c r="E112" s="206"/>
    </row>
    <row r="113" spans="1:5" ht="22.5" x14ac:dyDescent="0.2">
      <c r="A113" s="73">
        <v>5121</v>
      </c>
      <c r="B113" s="71" t="s">
        <v>362</v>
      </c>
      <c r="C113" s="74">
        <v>121565.69</v>
      </c>
      <c r="D113" s="75">
        <f t="shared" si="0"/>
        <v>2.1869174049751346E-3</v>
      </c>
      <c r="E113" s="146" t="s">
        <v>806</v>
      </c>
    </row>
    <row r="114" spans="1:5" ht="22.5" x14ac:dyDescent="0.2">
      <c r="A114" s="73">
        <v>5122</v>
      </c>
      <c r="B114" s="71" t="s">
        <v>363</v>
      </c>
      <c r="C114" s="74">
        <v>1431791.58</v>
      </c>
      <c r="D114" s="75">
        <f t="shared" si="0"/>
        <v>2.5757349187906953E-2</v>
      </c>
      <c r="E114" s="146" t="s">
        <v>806</v>
      </c>
    </row>
    <row r="115" spans="1:5" ht="22.5" x14ac:dyDescent="0.2">
      <c r="A115" s="73">
        <v>5123</v>
      </c>
      <c r="B115" s="71" t="s">
        <v>364</v>
      </c>
      <c r="C115" s="74">
        <v>0</v>
      </c>
      <c r="D115" s="75">
        <f t="shared" si="0"/>
        <v>0</v>
      </c>
      <c r="E115" s="146" t="s">
        <v>806</v>
      </c>
    </row>
    <row r="116" spans="1:5" ht="22.5" x14ac:dyDescent="0.2">
      <c r="A116" s="73">
        <v>5124</v>
      </c>
      <c r="B116" s="71" t="s">
        <v>365</v>
      </c>
      <c r="C116" s="74">
        <v>122974.24</v>
      </c>
      <c r="D116" s="75">
        <f t="shared" si="0"/>
        <v>2.2122566475753927E-3</v>
      </c>
      <c r="E116" s="146" t="s">
        <v>806</v>
      </c>
    </row>
    <row r="117" spans="1:5" ht="22.5" x14ac:dyDescent="0.2">
      <c r="A117" s="73">
        <v>5125</v>
      </c>
      <c r="B117" s="71" t="s">
        <v>366</v>
      </c>
      <c r="C117" s="74">
        <v>232567.7</v>
      </c>
      <c r="D117" s="75">
        <f t="shared" si="0"/>
        <v>4.1837984958176576E-3</v>
      </c>
      <c r="E117" s="146" t="s">
        <v>806</v>
      </c>
    </row>
    <row r="118" spans="1:5" ht="22.5" x14ac:dyDescent="0.2">
      <c r="A118" s="73">
        <v>5126</v>
      </c>
      <c r="B118" s="71" t="s">
        <v>367</v>
      </c>
      <c r="C118" s="74">
        <v>289458.21000000002</v>
      </c>
      <c r="D118" s="75">
        <f t="shared" si="0"/>
        <v>5.2072356720218316E-3</v>
      </c>
      <c r="E118" s="146" t="s">
        <v>806</v>
      </c>
    </row>
    <row r="119" spans="1:5" ht="22.5" x14ac:dyDescent="0.2">
      <c r="A119" s="73">
        <v>5127</v>
      </c>
      <c r="B119" s="71" t="s">
        <v>368</v>
      </c>
      <c r="C119" s="74">
        <v>1148427.53</v>
      </c>
      <c r="D119" s="75">
        <f t="shared" si="0"/>
        <v>2.0659744979933104E-2</v>
      </c>
      <c r="E119" s="146" t="s">
        <v>806</v>
      </c>
    </row>
    <row r="120" spans="1:5" ht="22.5" x14ac:dyDescent="0.2">
      <c r="A120" s="73">
        <v>5128</v>
      </c>
      <c r="B120" s="71" t="s">
        <v>369</v>
      </c>
      <c r="C120" s="74">
        <v>131.01</v>
      </c>
      <c r="D120" s="75">
        <f t="shared" si="0"/>
        <v>2.3568167072945694E-6</v>
      </c>
      <c r="E120" s="146" t="s">
        <v>806</v>
      </c>
    </row>
    <row r="121" spans="1:5" ht="22.5" x14ac:dyDescent="0.2">
      <c r="A121" s="73">
        <v>5129</v>
      </c>
      <c r="B121" s="71" t="s">
        <v>370</v>
      </c>
      <c r="C121" s="74">
        <v>40899.230000000003</v>
      </c>
      <c r="D121" s="75">
        <f t="shared" si="0"/>
        <v>7.3576054178675892E-4</v>
      </c>
      <c r="E121" s="146" t="s">
        <v>806</v>
      </c>
    </row>
    <row r="122" spans="1:5" x14ac:dyDescent="0.2">
      <c r="A122" s="205">
        <v>5130</v>
      </c>
      <c r="B122" s="203" t="s">
        <v>371</v>
      </c>
      <c r="C122" s="204">
        <f>SUM(C123:C131)</f>
        <v>52199876.289999999</v>
      </c>
      <c r="D122" s="207">
        <f t="shared" si="0"/>
        <v>0.93905458025327593</v>
      </c>
      <c r="E122" s="211"/>
    </row>
    <row r="123" spans="1:5" ht="22.5" x14ac:dyDescent="0.2">
      <c r="A123" s="73">
        <v>5131</v>
      </c>
      <c r="B123" s="71" t="s">
        <v>372</v>
      </c>
      <c r="C123" s="74">
        <v>523583.54</v>
      </c>
      <c r="D123" s="75">
        <f t="shared" si="0"/>
        <v>9.4190552991102565E-3</v>
      </c>
      <c r="E123" s="146" t="s">
        <v>806</v>
      </c>
    </row>
    <row r="124" spans="1:5" ht="22.5" x14ac:dyDescent="0.2">
      <c r="A124" s="73">
        <v>5132</v>
      </c>
      <c r="B124" s="71" t="s">
        <v>373</v>
      </c>
      <c r="C124" s="74">
        <v>189515.85</v>
      </c>
      <c r="D124" s="75">
        <f t="shared" si="0"/>
        <v>3.4093131942380854E-3</v>
      </c>
      <c r="E124" s="146" t="s">
        <v>806</v>
      </c>
    </row>
    <row r="125" spans="1:5" ht="22.5" x14ac:dyDescent="0.2">
      <c r="A125" s="73">
        <v>5133</v>
      </c>
      <c r="B125" s="71" t="s">
        <v>374</v>
      </c>
      <c r="C125" s="74">
        <v>47757150.200000003</v>
      </c>
      <c r="D125" s="75">
        <f t="shared" si="0"/>
        <v>0.85913174173067863</v>
      </c>
      <c r="E125" s="146" t="s">
        <v>806</v>
      </c>
    </row>
    <row r="126" spans="1:5" ht="22.5" x14ac:dyDescent="0.2">
      <c r="A126" s="73">
        <v>5134</v>
      </c>
      <c r="B126" s="71" t="s">
        <v>375</v>
      </c>
      <c r="C126" s="74">
        <v>146544.54999999999</v>
      </c>
      <c r="D126" s="75">
        <f t="shared" si="0"/>
        <v>2.6362769544535868E-3</v>
      </c>
      <c r="E126" s="146" t="s">
        <v>806</v>
      </c>
    </row>
    <row r="127" spans="1:5" ht="22.5" x14ac:dyDescent="0.2">
      <c r="A127" s="73">
        <v>5135</v>
      </c>
      <c r="B127" s="71" t="s">
        <v>376</v>
      </c>
      <c r="C127" s="74">
        <v>902701.83</v>
      </c>
      <c r="D127" s="75">
        <f t="shared" si="0"/>
        <v>1.6239239406529139E-2</v>
      </c>
      <c r="E127" s="146" t="s">
        <v>806</v>
      </c>
    </row>
    <row r="128" spans="1:5" ht="22.5" x14ac:dyDescent="0.2">
      <c r="A128" s="73">
        <v>5136</v>
      </c>
      <c r="B128" s="71" t="s">
        <v>377</v>
      </c>
      <c r="C128" s="74">
        <v>0</v>
      </c>
      <c r="D128" s="75">
        <f t="shared" si="0"/>
        <v>0</v>
      </c>
      <c r="E128" s="146" t="s">
        <v>806</v>
      </c>
    </row>
    <row r="129" spans="1:5" ht="22.5" x14ac:dyDescent="0.2">
      <c r="A129" s="73">
        <v>5137</v>
      </c>
      <c r="B129" s="71" t="s">
        <v>378</v>
      </c>
      <c r="C129" s="74">
        <v>953843.12</v>
      </c>
      <c r="D129" s="75">
        <f t="shared" si="0"/>
        <v>1.7159250449232725E-2</v>
      </c>
      <c r="E129" s="146" t="s">
        <v>806</v>
      </c>
    </row>
    <row r="130" spans="1:5" ht="22.5" x14ac:dyDescent="0.2">
      <c r="A130" s="73">
        <v>5138</v>
      </c>
      <c r="B130" s="71" t="s">
        <v>379</v>
      </c>
      <c r="C130" s="74">
        <v>96213.53</v>
      </c>
      <c r="D130" s="75">
        <f t="shared" si="0"/>
        <v>1.7308423400640204E-3</v>
      </c>
      <c r="E130" s="146" t="s">
        <v>806</v>
      </c>
    </row>
    <row r="131" spans="1:5" ht="22.5" x14ac:dyDescent="0.2">
      <c r="A131" s="73">
        <v>5139</v>
      </c>
      <c r="B131" s="71" t="s">
        <v>380</v>
      </c>
      <c r="C131" s="74">
        <v>1630323.67</v>
      </c>
      <c r="D131" s="75">
        <f t="shared" si="0"/>
        <v>2.9328860878969534E-2</v>
      </c>
      <c r="E131" s="146" t="s">
        <v>806</v>
      </c>
    </row>
    <row r="132" spans="1:5" x14ac:dyDescent="0.2">
      <c r="A132" s="205">
        <v>5200</v>
      </c>
      <c r="B132" s="203" t="s">
        <v>381</v>
      </c>
      <c r="C132" s="204">
        <v>0</v>
      </c>
      <c r="D132" s="207">
        <f t="shared" si="0"/>
        <v>0</v>
      </c>
      <c r="E132" s="202"/>
    </row>
    <row r="133" spans="1:5" x14ac:dyDescent="0.2">
      <c r="A133" s="205">
        <v>5210</v>
      </c>
      <c r="B133" s="203" t="s">
        <v>382</v>
      </c>
      <c r="C133" s="204">
        <v>0</v>
      </c>
      <c r="D133" s="207">
        <f t="shared" si="0"/>
        <v>0</v>
      </c>
      <c r="E133" s="202"/>
    </row>
    <row r="134" spans="1:5" x14ac:dyDescent="0.2">
      <c r="A134" s="73">
        <v>5211</v>
      </c>
      <c r="B134" s="71" t="s">
        <v>383</v>
      </c>
      <c r="C134" s="74">
        <v>0</v>
      </c>
      <c r="D134" s="75">
        <f t="shared" si="0"/>
        <v>0</v>
      </c>
      <c r="E134" s="70"/>
    </row>
    <row r="135" spans="1:5" x14ac:dyDescent="0.2">
      <c r="A135" s="73">
        <v>5212</v>
      </c>
      <c r="B135" s="71" t="s">
        <v>384</v>
      </c>
      <c r="C135" s="74">
        <v>0</v>
      </c>
      <c r="D135" s="75">
        <f t="shared" si="0"/>
        <v>0</v>
      </c>
      <c r="E135" s="70"/>
    </row>
    <row r="136" spans="1:5" x14ac:dyDescent="0.2">
      <c r="A136" s="205">
        <v>5220</v>
      </c>
      <c r="B136" s="203" t="s">
        <v>385</v>
      </c>
      <c r="C136" s="204">
        <v>0</v>
      </c>
      <c r="D136" s="207">
        <f t="shared" si="0"/>
        <v>0</v>
      </c>
      <c r="E136" s="202"/>
    </row>
    <row r="137" spans="1:5" x14ac:dyDescent="0.2">
      <c r="A137" s="73">
        <v>5221</v>
      </c>
      <c r="B137" s="71" t="s">
        <v>386</v>
      </c>
      <c r="C137" s="74">
        <v>0</v>
      </c>
      <c r="D137" s="75">
        <f t="shared" si="0"/>
        <v>0</v>
      </c>
      <c r="E137" s="70"/>
    </row>
    <row r="138" spans="1:5" x14ac:dyDescent="0.2">
      <c r="A138" s="73">
        <v>5222</v>
      </c>
      <c r="B138" s="71" t="s">
        <v>387</v>
      </c>
      <c r="C138" s="74">
        <v>0</v>
      </c>
      <c r="D138" s="75">
        <f t="shared" si="0"/>
        <v>0</v>
      </c>
      <c r="E138" s="70"/>
    </row>
    <row r="139" spans="1:5" x14ac:dyDescent="0.2">
      <c r="A139" s="205">
        <v>5230</v>
      </c>
      <c r="B139" s="203" t="s">
        <v>332</v>
      </c>
      <c r="C139" s="204">
        <v>0</v>
      </c>
      <c r="D139" s="207">
        <f t="shared" si="0"/>
        <v>0</v>
      </c>
      <c r="E139" s="202"/>
    </row>
    <row r="140" spans="1:5" x14ac:dyDescent="0.2">
      <c r="A140" s="73">
        <v>5231</v>
      </c>
      <c r="B140" s="71" t="s">
        <v>388</v>
      </c>
      <c r="C140" s="74">
        <v>0</v>
      </c>
      <c r="D140" s="75">
        <f t="shared" si="0"/>
        <v>0</v>
      </c>
      <c r="E140" s="70"/>
    </row>
    <row r="141" spans="1:5" x14ac:dyDescent="0.2">
      <c r="A141" s="73">
        <v>5232</v>
      </c>
      <c r="B141" s="71" t="s">
        <v>389</v>
      </c>
      <c r="C141" s="74">
        <v>0</v>
      </c>
      <c r="D141" s="75">
        <f t="shared" si="0"/>
        <v>0</v>
      </c>
      <c r="E141" s="70"/>
    </row>
    <row r="142" spans="1:5" x14ac:dyDescent="0.2">
      <c r="A142" s="205">
        <v>5240</v>
      </c>
      <c r="B142" s="203" t="s">
        <v>333</v>
      </c>
      <c r="C142" s="204">
        <v>0</v>
      </c>
      <c r="D142" s="207">
        <f t="shared" si="0"/>
        <v>0</v>
      </c>
      <c r="E142" s="202"/>
    </row>
    <row r="143" spans="1:5" x14ac:dyDescent="0.2">
      <c r="A143" s="73">
        <v>5241</v>
      </c>
      <c r="B143" s="71" t="s">
        <v>390</v>
      </c>
      <c r="C143" s="74">
        <v>0</v>
      </c>
      <c r="D143" s="75">
        <f t="shared" si="0"/>
        <v>0</v>
      </c>
      <c r="E143" s="70"/>
    </row>
    <row r="144" spans="1:5" x14ac:dyDescent="0.2">
      <c r="A144" s="73">
        <v>5242</v>
      </c>
      <c r="B144" s="71" t="s">
        <v>391</v>
      </c>
      <c r="C144" s="74">
        <v>0</v>
      </c>
      <c r="D144" s="75">
        <f t="shared" si="0"/>
        <v>0</v>
      </c>
      <c r="E144" s="70"/>
    </row>
    <row r="145" spans="1:5" x14ac:dyDescent="0.2">
      <c r="A145" s="73">
        <v>5243</v>
      </c>
      <c r="B145" s="71" t="s">
        <v>392</v>
      </c>
      <c r="C145" s="74">
        <v>0</v>
      </c>
      <c r="D145" s="75">
        <f t="shared" si="0"/>
        <v>0</v>
      </c>
      <c r="E145" s="70"/>
    </row>
    <row r="146" spans="1:5" x14ac:dyDescent="0.2">
      <c r="A146" s="73">
        <v>5244</v>
      </c>
      <c r="B146" s="71" t="s">
        <v>393</v>
      </c>
      <c r="C146" s="74">
        <v>0</v>
      </c>
      <c r="D146" s="75">
        <f t="shared" si="0"/>
        <v>0</v>
      </c>
      <c r="E146" s="70"/>
    </row>
    <row r="147" spans="1:5" x14ac:dyDescent="0.2">
      <c r="A147" s="205">
        <v>5250</v>
      </c>
      <c r="B147" s="203" t="s">
        <v>334</v>
      </c>
      <c r="C147" s="204">
        <v>0</v>
      </c>
      <c r="D147" s="207">
        <f t="shared" si="0"/>
        <v>0</v>
      </c>
      <c r="E147" s="202"/>
    </row>
    <row r="148" spans="1:5" x14ac:dyDescent="0.2">
      <c r="A148" s="73">
        <v>5251</v>
      </c>
      <c r="B148" s="71" t="s">
        <v>394</v>
      </c>
      <c r="C148" s="74">
        <v>0</v>
      </c>
      <c r="D148" s="75">
        <f t="shared" si="0"/>
        <v>0</v>
      </c>
      <c r="E148" s="70"/>
    </row>
    <row r="149" spans="1:5" x14ac:dyDescent="0.2">
      <c r="A149" s="73">
        <v>5252</v>
      </c>
      <c r="B149" s="71" t="s">
        <v>395</v>
      </c>
      <c r="C149" s="74">
        <v>0</v>
      </c>
      <c r="D149" s="75">
        <f t="shared" si="0"/>
        <v>0</v>
      </c>
      <c r="E149" s="70"/>
    </row>
    <row r="150" spans="1:5" x14ac:dyDescent="0.2">
      <c r="A150" s="73">
        <v>5259</v>
      </c>
      <c r="B150" s="71" t="s">
        <v>396</v>
      </c>
      <c r="C150" s="74">
        <v>0</v>
      </c>
      <c r="D150" s="75">
        <f t="shared" si="0"/>
        <v>0</v>
      </c>
      <c r="E150" s="70"/>
    </row>
    <row r="151" spans="1:5" x14ac:dyDescent="0.2">
      <c r="A151" s="205">
        <v>5260</v>
      </c>
      <c r="B151" s="203" t="s">
        <v>397</v>
      </c>
      <c r="C151" s="204">
        <v>0</v>
      </c>
      <c r="D151" s="207">
        <f t="shared" si="0"/>
        <v>0</v>
      </c>
      <c r="E151" s="202"/>
    </row>
    <row r="152" spans="1:5" x14ac:dyDescent="0.2">
      <c r="A152" s="73">
        <v>5261</v>
      </c>
      <c r="B152" s="71" t="s">
        <v>398</v>
      </c>
      <c r="C152" s="74">
        <v>0</v>
      </c>
      <c r="D152" s="75">
        <f t="shared" si="0"/>
        <v>0</v>
      </c>
      <c r="E152" s="70"/>
    </row>
    <row r="153" spans="1:5" x14ac:dyDescent="0.2">
      <c r="A153" s="73">
        <v>5262</v>
      </c>
      <c r="B153" s="71" t="s">
        <v>399</v>
      </c>
      <c r="C153" s="74">
        <v>0</v>
      </c>
      <c r="D153" s="75">
        <f t="shared" si="0"/>
        <v>0</v>
      </c>
      <c r="E153" s="70"/>
    </row>
    <row r="154" spans="1:5" x14ac:dyDescent="0.2">
      <c r="A154" s="205">
        <v>5270</v>
      </c>
      <c r="B154" s="203" t="s">
        <v>400</v>
      </c>
      <c r="C154" s="204">
        <v>0</v>
      </c>
      <c r="D154" s="207">
        <f t="shared" si="0"/>
        <v>0</v>
      </c>
      <c r="E154" s="202"/>
    </row>
    <row r="155" spans="1:5" x14ac:dyDescent="0.2">
      <c r="A155" s="73">
        <v>5271</v>
      </c>
      <c r="B155" s="71" t="s">
        <v>401</v>
      </c>
      <c r="C155" s="74">
        <v>0</v>
      </c>
      <c r="D155" s="75">
        <f t="shared" si="0"/>
        <v>0</v>
      </c>
      <c r="E155" s="70"/>
    </row>
    <row r="156" spans="1:5" x14ac:dyDescent="0.2">
      <c r="A156" s="205">
        <v>5280</v>
      </c>
      <c r="B156" s="203" t="s">
        <v>402</v>
      </c>
      <c r="C156" s="204">
        <v>0</v>
      </c>
      <c r="D156" s="207">
        <f t="shared" si="0"/>
        <v>0</v>
      </c>
      <c r="E156" s="202"/>
    </row>
    <row r="157" spans="1:5" x14ac:dyDescent="0.2">
      <c r="A157" s="73">
        <v>5281</v>
      </c>
      <c r="B157" s="71" t="s">
        <v>403</v>
      </c>
      <c r="C157" s="74">
        <v>0</v>
      </c>
      <c r="D157" s="75">
        <f t="shared" si="0"/>
        <v>0</v>
      </c>
      <c r="E157" s="70"/>
    </row>
    <row r="158" spans="1:5" x14ac:dyDescent="0.2">
      <c r="A158" s="73">
        <v>5282</v>
      </c>
      <c r="B158" s="71" t="s">
        <v>404</v>
      </c>
      <c r="C158" s="74">
        <v>0</v>
      </c>
      <c r="D158" s="75">
        <f t="shared" si="0"/>
        <v>0</v>
      </c>
      <c r="E158" s="70"/>
    </row>
    <row r="159" spans="1:5" x14ac:dyDescent="0.2">
      <c r="A159" s="73">
        <v>5283</v>
      </c>
      <c r="B159" s="71" t="s">
        <v>405</v>
      </c>
      <c r="C159" s="74">
        <v>0</v>
      </c>
      <c r="D159" s="75">
        <f t="shared" si="0"/>
        <v>0</v>
      </c>
      <c r="E159" s="70"/>
    </row>
    <row r="160" spans="1:5" x14ac:dyDescent="0.2">
      <c r="A160" s="73">
        <v>5284</v>
      </c>
      <c r="B160" s="71" t="s">
        <v>406</v>
      </c>
      <c r="C160" s="74">
        <v>0</v>
      </c>
      <c r="D160" s="75">
        <f t="shared" si="0"/>
        <v>0</v>
      </c>
      <c r="E160" s="70"/>
    </row>
    <row r="161" spans="1:5" x14ac:dyDescent="0.2">
      <c r="A161" s="73">
        <v>5285</v>
      </c>
      <c r="B161" s="71" t="s">
        <v>407</v>
      </c>
      <c r="C161" s="74">
        <v>0</v>
      </c>
      <c r="D161" s="75">
        <f t="shared" si="0"/>
        <v>0</v>
      </c>
      <c r="E161" s="70"/>
    </row>
    <row r="162" spans="1:5" x14ac:dyDescent="0.2">
      <c r="A162" s="205">
        <v>5290</v>
      </c>
      <c r="B162" s="203" t="s">
        <v>408</v>
      </c>
      <c r="C162" s="204">
        <v>0</v>
      </c>
      <c r="D162" s="207">
        <f t="shared" si="0"/>
        <v>0</v>
      </c>
      <c r="E162" s="202"/>
    </row>
    <row r="163" spans="1:5" x14ac:dyDescent="0.2">
      <c r="A163" s="73">
        <v>5291</v>
      </c>
      <c r="B163" s="71" t="s">
        <v>409</v>
      </c>
      <c r="C163" s="74">
        <v>0</v>
      </c>
      <c r="D163" s="75">
        <f t="shared" si="0"/>
        <v>0</v>
      </c>
      <c r="E163" s="70"/>
    </row>
    <row r="164" spans="1:5" x14ac:dyDescent="0.2">
      <c r="A164" s="73">
        <v>5292</v>
      </c>
      <c r="B164" s="71" t="s">
        <v>410</v>
      </c>
      <c r="C164" s="74">
        <v>0</v>
      </c>
      <c r="D164" s="75">
        <f t="shared" si="0"/>
        <v>0</v>
      </c>
      <c r="E164" s="70"/>
    </row>
    <row r="165" spans="1:5" x14ac:dyDescent="0.2">
      <c r="A165" s="205">
        <v>5300</v>
      </c>
      <c r="B165" s="203" t="s">
        <v>411</v>
      </c>
      <c r="C165" s="204">
        <v>0</v>
      </c>
      <c r="D165" s="207">
        <f t="shared" si="0"/>
        <v>0</v>
      </c>
      <c r="E165" s="202"/>
    </row>
    <row r="166" spans="1:5" x14ac:dyDescent="0.2">
      <c r="A166" s="205">
        <v>5310</v>
      </c>
      <c r="B166" s="203" t="s">
        <v>327</v>
      </c>
      <c r="C166" s="204">
        <v>0</v>
      </c>
      <c r="D166" s="207">
        <f t="shared" si="0"/>
        <v>0</v>
      </c>
      <c r="E166" s="202"/>
    </row>
    <row r="167" spans="1:5" x14ac:dyDescent="0.2">
      <c r="A167" s="73">
        <v>5311</v>
      </c>
      <c r="B167" s="71" t="s">
        <v>412</v>
      </c>
      <c r="C167" s="74">
        <v>0</v>
      </c>
      <c r="D167" s="75">
        <f t="shared" si="0"/>
        <v>0</v>
      </c>
      <c r="E167" s="70"/>
    </row>
    <row r="168" spans="1:5" x14ac:dyDescent="0.2">
      <c r="A168" s="73">
        <v>5312</v>
      </c>
      <c r="B168" s="71" t="s">
        <v>413</v>
      </c>
      <c r="C168" s="74">
        <v>0</v>
      </c>
      <c r="D168" s="75">
        <f t="shared" si="0"/>
        <v>0</v>
      </c>
      <c r="E168" s="70"/>
    </row>
    <row r="169" spans="1:5" x14ac:dyDescent="0.2">
      <c r="A169" s="205">
        <v>5320</v>
      </c>
      <c r="B169" s="203" t="s">
        <v>328</v>
      </c>
      <c r="C169" s="204">
        <v>0</v>
      </c>
      <c r="D169" s="207">
        <f t="shared" ref="D169:D225" si="1">C169/$C$104</f>
        <v>0</v>
      </c>
      <c r="E169" s="202"/>
    </row>
    <row r="170" spans="1:5" x14ac:dyDescent="0.2">
      <c r="A170" s="73">
        <v>5321</v>
      </c>
      <c r="B170" s="71" t="s">
        <v>414</v>
      </c>
      <c r="C170" s="74">
        <v>0</v>
      </c>
      <c r="D170" s="75">
        <f t="shared" si="1"/>
        <v>0</v>
      </c>
      <c r="E170" s="70"/>
    </row>
    <row r="171" spans="1:5" x14ac:dyDescent="0.2">
      <c r="A171" s="73">
        <v>5322</v>
      </c>
      <c r="B171" s="71" t="s">
        <v>415</v>
      </c>
      <c r="C171" s="74">
        <v>0</v>
      </c>
      <c r="D171" s="75">
        <f t="shared" si="1"/>
        <v>0</v>
      </c>
      <c r="E171" s="70"/>
    </row>
    <row r="172" spans="1:5" x14ac:dyDescent="0.2">
      <c r="A172" s="205">
        <v>5330</v>
      </c>
      <c r="B172" s="203" t="s">
        <v>329</v>
      </c>
      <c r="C172" s="204">
        <v>0</v>
      </c>
      <c r="D172" s="207">
        <f t="shared" si="1"/>
        <v>0</v>
      </c>
      <c r="E172" s="202"/>
    </row>
    <row r="173" spans="1:5" x14ac:dyDescent="0.2">
      <c r="A173" s="73">
        <v>5331</v>
      </c>
      <c r="B173" s="71" t="s">
        <v>416</v>
      </c>
      <c r="C173" s="74">
        <v>0</v>
      </c>
      <c r="D173" s="75">
        <f t="shared" si="1"/>
        <v>0</v>
      </c>
      <c r="E173" s="70"/>
    </row>
    <row r="174" spans="1:5" x14ac:dyDescent="0.2">
      <c r="A174" s="73">
        <v>5332</v>
      </c>
      <c r="B174" s="71" t="s">
        <v>417</v>
      </c>
      <c r="C174" s="74">
        <v>0</v>
      </c>
      <c r="D174" s="75">
        <f t="shared" si="1"/>
        <v>0</v>
      </c>
      <c r="E174" s="70"/>
    </row>
    <row r="175" spans="1:5" x14ac:dyDescent="0.2">
      <c r="A175" s="205">
        <v>5400</v>
      </c>
      <c r="B175" s="203" t="s">
        <v>418</v>
      </c>
      <c r="C175" s="204">
        <v>0</v>
      </c>
      <c r="D175" s="207">
        <f t="shared" si="1"/>
        <v>0</v>
      </c>
      <c r="E175" s="202"/>
    </row>
    <row r="176" spans="1:5" x14ac:dyDescent="0.2">
      <c r="A176" s="205">
        <v>5410</v>
      </c>
      <c r="B176" s="203" t="s">
        <v>419</v>
      </c>
      <c r="C176" s="204">
        <v>0</v>
      </c>
      <c r="D176" s="207">
        <f t="shared" si="1"/>
        <v>0</v>
      </c>
      <c r="E176" s="202"/>
    </row>
    <row r="177" spans="1:5" x14ac:dyDescent="0.2">
      <c r="A177" s="73">
        <v>5411</v>
      </c>
      <c r="B177" s="71" t="s">
        <v>420</v>
      </c>
      <c r="C177" s="74">
        <v>0</v>
      </c>
      <c r="D177" s="75">
        <f t="shared" si="1"/>
        <v>0</v>
      </c>
      <c r="E177" s="70"/>
    </row>
    <row r="178" spans="1:5" x14ac:dyDescent="0.2">
      <c r="A178" s="73">
        <v>5412</v>
      </c>
      <c r="B178" s="71" t="s">
        <v>421</v>
      </c>
      <c r="C178" s="74">
        <v>0</v>
      </c>
      <c r="D178" s="75">
        <f t="shared" si="1"/>
        <v>0</v>
      </c>
      <c r="E178" s="70"/>
    </row>
    <row r="179" spans="1:5" x14ac:dyDescent="0.2">
      <c r="A179" s="205">
        <v>5420</v>
      </c>
      <c r="B179" s="203" t="s">
        <v>422</v>
      </c>
      <c r="C179" s="204">
        <v>0</v>
      </c>
      <c r="D179" s="207">
        <f t="shared" si="1"/>
        <v>0</v>
      </c>
      <c r="E179" s="202"/>
    </row>
    <row r="180" spans="1:5" x14ac:dyDescent="0.2">
      <c r="A180" s="73">
        <v>5421</v>
      </c>
      <c r="B180" s="71" t="s">
        <v>423</v>
      </c>
      <c r="C180" s="74">
        <v>0</v>
      </c>
      <c r="D180" s="75">
        <f t="shared" si="1"/>
        <v>0</v>
      </c>
      <c r="E180" s="70"/>
    </row>
    <row r="181" spans="1:5" x14ac:dyDescent="0.2">
      <c r="A181" s="73">
        <v>5422</v>
      </c>
      <c r="B181" s="71" t="s">
        <v>424</v>
      </c>
      <c r="C181" s="74">
        <v>0</v>
      </c>
      <c r="D181" s="75">
        <f t="shared" si="1"/>
        <v>0</v>
      </c>
      <c r="E181" s="70"/>
    </row>
    <row r="182" spans="1:5" x14ac:dyDescent="0.2">
      <c r="A182" s="205">
        <v>5430</v>
      </c>
      <c r="B182" s="203" t="s">
        <v>425</v>
      </c>
      <c r="C182" s="204">
        <v>0</v>
      </c>
      <c r="D182" s="207">
        <f t="shared" si="1"/>
        <v>0</v>
      </c>
      <c r="E182" s="202"/>
    </row>
    <row r="183" spans="1:5" x14ac:dyDescent="0.2">
      <c r="A183" s="73">
        <v>5431</v>
      </c>
      <c r="B183" s="71" t="s">
        <v>426</v>
      </c>
      <c r="C183" s="74">
        <v>0</v>
      </c>
      <c r="D183" s="75">
        <f t="shared" si="1"/>
        <v>0</v>
      </c>
      <c r="E183" s="70"/>
    </row>
    <row r="184" spans="1:5" x14ac:dyDescent="0.2">
      <c r="A184" s="73">
        <v>5432</v>
      </c>
      <c r="B184" s="71" t="s">
        <v>427</v>
      </c>
      <c r="C184" s="74">
        <v>0</v>
      </c>
      <c r="D184" s="75">
        <f t="shared" si="1"/>
        <v>0</v>
      </c>
      <c r="E184" s="70"/>
    </row>
    <row r="185" spans="1:5" x14ac:dyDescent="0.2">
      <c r="A185" s="205">
        <v>5440</v>
      </c>
      <c r="B185" s="203" t="s">
        <v>428</v>
      </c>
      <c r="C185" s="204">
        <v>0</v>
      </c>
      <c r="D185" s="207">
        <f t="shared" si="1"/>
        <v>0</v>
      </c>
      <c r="E185" s="202"/>
    </row>
    <row r="186" spans="1:5" x14ac:dyDescent="0.2">
      <c r="A186" s="73">
        <v>5441</v>
      </c>
      <c r="B186" s="71" t="s">
        <v>428</v>
      </c>
      <c r="C186" s="74">
        <v>0</v>
      </c>
      <c r="D186" s="75">
        <f t="shared" si="1"/>
        <v>0</v>
      </c>
      <c r="E186" s="70"/>
    </row>
    <row r="187" spans="1:5" x14ac:dyDescent="0.2">
      <c r="A187" s="205">
        <v>5450</v>
      </c>
      <c r="B187" s="203" t="s">
        <v>429</v>
      </c>
      <c r="C187" s="204">
        <v>0</v>
      </c>
      <c r="D187" s="207">
        <f t="shared" si="1"/>
        <v>0</v>
      </c>
      <c r="E187" s="202"/>
    </row>
    <row r="188" spans="1:5" x14ac:dyDescent="0.2">
      <c r="A188" s="73">
        <v>5451</v>
      </c>
      <c r="B188" s="71" t="s">
        <v>430</v>
      </c>
      <c r="C188" s="74">
        <v>0</v>
      </c>
      <c r="D188" s="75">
        <f t="shared" si="1"/>
        <v>0</v>
      </c>
      <c r="E188" s="70"/>
    </row>
    <row r="189" spans="1:5" x14ac:dyDescent="0.2">
      <c r="A189" s="73">
        <v>5452</v>
      </c>
      <c r="B189" s="71" t="s">
        <v>431</v>
      </c>
      <c r="C189" s="74">
        <v>0</v>
      </c>
      <c r="D189" s="75">
        <f t="shared" si="1"/>
        <v>0</v>
      </c>
      <c r="E189" s="70"/>
    </row>
    <row r="190" spans="1:5" x14ac:dyDescent="0.2">
      <c r="A190" s="205">
        <v>5500</v>
      </c>
      <c r="B190" s="203" t="s">
        <v>432</v>
      </c>
      <c r="C190" s="204">
        <f>+C191+C200+C203+C209+C211+C213</f>
        <v>672963.32479080488</v>
      </c>
      <c r="D190" s="207">
        <f t="shared" si="1"/>
        <v>1.2106336976287846E-2</v>
      </c>
      <c r="E190" s="211"/>
    </row>
    <row r="191" spans="1:5" x14ac:dyDescent="0.2">
      <c r="A191" s="205">
        <v>5510</v>
      </c>
      <c r="B191" s="203" t="s">
        <v>433</v>
      </c>
      <c r="C191" s="204">
        <f>SUM(C192:C199)</f>
        <v>672963.32479080488</v>
      </c>
      <c r="D191" s="207">
        <f t="shared" si="1"/>
        <v>1.2106336976287846E-2</v>
      </c>
      <c r="E191" s="211"/>
    </row>
    <row r="192" spans="1:5" x14ac:dyDescent="0.2">
      <c r="A192" s="73">
        <v>5511</v>
      </c>
      <c r="B192" s="71" t="s">
        <v>434</v>
      </c>
      <c r="C192" s="74">
        <v>0</v>
      </c>
      <c r="D192" s="75">
        <f t="shared" si="1"/>
        <v>0</v>
      </c>
      <c r="E192" s="70"/>
    </row>
    <row r="193" spans="1:5" x14ac:dyDescent="0.2">
      <c r="A193" s="73">
        <v>5512</v>
      </c>
      <c r="B193" s="71" t="s">
        <v>435</v>
      </c>
      <c r="C193" s="74">
        <v>0</v>
      </c>
      <c r="D193" s="75">
        <f t="shared" si="1"/>
        <v>0</v>
      </c>
      <c r="E193" s="70"/>
    </row>
    <row r="194" spans="1:5" x14ac:dyDescent="0.2">
      <c r="A194" s="73">
        <v>5513</v>
      </c>
      <c r="B194" s="71" t="s">
        <v>436</v>
      </c>
      <c r="C194" s="74">
        <v>0</v>
      </c>
      <c r="D194" s="75">
        <f t="shared" si="1"/>
        <v>0</v>
      </c>
      <c r="E194" s="70"/>
    </row>
    <row r="195" spans="1:5" x14ac:dyDescent="0.2">
      <c r="A195" s="73">
        <v>5514</v>
      </c>
      <c r="B195" s="71" t="s">
        <v>437</v>
      </c>
      <c r="C195" s="74">
        <v>0</v>
      </c>
      <c r="D195" s="75">
        <f t="shared" si="1"/>
        <v>0</v>
      </c>
      <c r="E195" s="70"/>
    </row>
    <row r="196" spans="1:5" ht="22.5" x14ac:dyDescent="0.2">
      <c r="A196" s="73">
        <v>5515</v>
      </c>
      <c r="B196" s="71" t="s">
        <v>438</v>
      </c>
      <c r="C196" s="74">
        <v>532312.15179080493</v>
      </c>
      <c r="D196" s="75">
        <f t="shared" si="1"/>
        <v>9.5760794812341961E-3</v>
      </c>
      <c r="E196" s="146" t="s">
        <v>806</v>
      </c>
    </row>
    <row r="197" spans="1:5" x14ac:dyDescent="0.2">
      <c r="A197" s="73">
        <v>5516</v>
      </c>
      <c r="B197" s="71" t="s">
        <v>439</v>
      </c>
      <c r="C197" s="74">
        <v>0</v>
      </c>
      <c r="D197" s="75">
        <f t="shared" si="1"/>
        <v>0</v>
      </c>
      <c r="E197" s="70"/>
    </row>
    <row r="198" spans="1:5" ht="22.5" x14ac:dyDescent="0.2">
      <c r="A198" s="73">
        <v>5517</v>
      </c>
      <c r="B198" s="71" t="s">
        <v>440</v>
      </c>
      <c r="C198" s="74">
        <v>140651.17300000001</v>
      </c>
      <c r="D198" s="75">
        <f t="shared" si="1"/>
        <v>2.5302574950536519E-3</v>
      </c>
      <c r="E198" s="146" t="s">
        <v>806</v>
      </c>
    </row>
    <row r="199" spans="1:5" x14ac:dyDescent="0.2">
      <c r="A199" s="73">
        <v>5518</v>
      </c>
      <c r="B199" s="71" t="s">
        <v>81</v>
      </c>
      <c r="C199" s="74">
        <v>0</v>
      </c>
      <c r="D199" s="75">
        <f t="shared" si="1"/>
        <v>0</v>
      </c>
      <c r="E199" s="70"/>
    </row>
    <row r="200" spans="1:5" x14ac:dyDescent="0.2">
      <c r="A200" s="205">
        <v>5520</v>
      </c>
      <c r="B200" s="203" t="s">
        <v>80</v>
      </c>
      <c r="C200" s="204">
        <v>0</v>
      </c>
      <c r="D200" s="207">
        <f t="shared" si="1"/>
        <v>0</v>
      </c>
      <c r="E200" s="202"/>
    </row>
    <row r="201" spans="1:5" x14ac:dyDescent="0.2">
      <c r="A201" s="73">
        <v>5521</v>
      </c>
      <c r="B201" s="71" t="s">
        <v>441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5522</v>
      </c>
      <c r="B202" s="71" t="s">
        <v>442</v>
      </c>
      <c r="C202" s="74">
        <v>0</v>
      </c>
      <c r="D202" s="75">
        <f t="shared" si="1"/>
        <v>0</v>
      </c>
      <c r="E202" s="71"/>
    </row>
    <row r="203" spans="1:5" x14ac:dyDescent="0.2">
      <c r="A203" s="205">
        <v>5530</v>
      </c>
      <c r="B203" s="203" t="s">
        <v>443</v>
      </c>
      <c r="C203" s="204">
        <v>0</v>
      </c>
      <c r="D203" s="207">
        <f t="shared" si="1"/>
        <v>0</v>
      </c>
      <c r="E203" s="203"/>
    </row>
    <row r="204" spans="1:5" x14ac:dyDescent="0.2">
      <c r="A204" s="73">
        <v>5531</v>
      </c>
      <c r="B204" s="71" t="s">
        <v>444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5532</v>
      </c>
      <c r="B205" s="71" t="s">
        <v>445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5533</v>
      </c>
      <c r="B206" s="71" t="s">
        <v>446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5534</v>
      </c>
      <c r="B207" s="71" t="s">
        <v>447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5535</v>
      </c>
      <c r="B208" s="71" t="s">
        <v>448</v>
      </c>
      <c r="C208" s="74">
        <v>0</v>
      </c>
      <c r="D208" s="75">
        <f t="shared" si="1"/>
        <v>0</v>
      </c>
      <c r="E208" s="71"/>
    </row>
    <row r="209" spans="1:5" x14ac:dyDescent="0.2">
      <c r="A209" s="205">
        <v>5540</v>
      </c>
      <c r="B209" s="203" t="s">
        <v>449</v>
      </c>
      <c r="C209" s="204">
        <v>0</v>
      </c>
      <c r="D209" s="207">
        <f t="shared" si="1"/>
        <v>0</v>
      </c>
      <c r="E209" s="203"/>
    </row>
    <row r="210" spans="1:5" x14ac:dyDescent="0.2">
      <c r="A210" s="73">
        <v>5541</v>
      </c>
      <c r="B210" s="71" t="s">
        <v>449</v>
      </c>
      <c r="C210" s="74">
        <v>0</v>
      </c>
      <c r="D210" s="75">
        <f t="shared" si="1"/>
        <v>0</v>
      </c>
      <c r="E210" s="71"/>
    </row>
    <row r="211" spans="1:5" x14ac:dyDescent="0.2">
      <c r="A211" s="205">
        <v>5550</v>
      </c>
      <c r="B211" s="203" t="s">
        <v>450</v>
      </c>
      <c r="C211" s="204">
        <v>0</v>
      </c>
      <c r="D211" s="207">
        <f t="shared" si="1"/>
        <v>0</v>
      </c>
      <c r="E211" s="203"/>
    </row>
    <row r="212" spans="1:5" x14ac:dyDescent="0.2">
      <c r="A212" s="73">
        <v>5551</v>
      </c>
      <c r="B212" s="71" t="s">
        <v>450</v>
      </c>
      <c r="C212" s="74">
        <v>0</v>
      </c>
      <c r="D212" s="75">
        <f t="shared" si="1"/>
        <v>0</v>
      </c>
      <c r="E212" s="71"/>
    </row>
    <row r="213" spans="1:5" x14ac:dyDescent="0.2">
      <c r="A213" s="205">
        <v>5590</v>
      </c>
      <c r="B213" s="203" t="s">
        <v>451</v>
      </c>
      <c r="C213" s="204">
        <v>0</v>
      </c>
      <c r="D213" s="207">
        <f t="shared" si="1"/>
        <v>0</v>
      </c>
      <c r="E213" s="203"/>
    </row>
    <row r="214" spans="1:5" x14ac:dyDescent="0.2">
      <c r="A214" s="73">
        <v>5591</v>
      </c>
      <c r="B214" s="71" t="s">
        <v>452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5592</v>
      </c>
      <c r="B215" s="71" t="s">
        <v>453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5593</v>
      </c>
      <c r="B216" s="71" t="s">
        <v>454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5594</v>
      </c>
      <c r="B217" s="71" t="s">
        <v>520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5595</v>
      </c>
      <c r="B218" s="71" t="s">
        <v>456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5596</v>
      </c>
      <c r="B219" s="71" t="s">
        <v>349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5597</v>
      </c>
      <c r="B220" s="71" t="s">
        <v>457</v>
      </c>
      <c r="C220" s="74">
        <v>0</v>
      </c>
      <c r="D220" s="75">
        <f t="shared" si="1"/>
        <v>0</v>
      </c>
      <c r="E220" s="71"/>
    </row>
    <row r="221" spans="1:5" x14ac:dyDescent="0.2">
      <c r="A221" s="73">
        <v>5598</v>
      </c>
      <c r="B221" s="71" t="s">
        <v>521</v>
      </c>
      <c r="C221" s="74">
        <v>0</v>
      </c>
      <c r="D221" s="75">
        <f t="shared" si="1"/>
        <v>0</v>
      </c>
      <c r="E221" s="71"/>
    </row>
    <row r="222" spans="1:5" x14ac:dyDescent="0.2">
      <c r="A222" s="73">
        <v>5599</v>
      </c>
      <c r="B222" s="71" t="s">
        <v>458</v>
      </c>
      <c r="C222" s="74">
        <v>0</v>
      </c>
      <c r="D222" s="75">
        <f t="shared" si="1"/>
        <v>0</v>
      </c>
      <c r="E222" s="71"/>
    </row>
    <row r="223" spans="1:5" x14ac:dyDescent="0.2">
      <c r="A223" s="205">
        <v>5600</v>
      </c>
      <c r="B223" s="203" t="s">
        <v>79</v>
      </c>
      <c r="C223" s="204">
        <v>0</v>
      </c>
      <c r="D223" s="207">
        <f t="shared" si="1"/>
        <v>0</v>
      </c>
      <c r="E223" s="203"/>
    </row>
    <row r="224" spans="1:5" x14ac:dyDescent="0.2">
      <c r="A224" s="205">
        <v>5610</v>
      </c>
      <c r="B224" s="203" t="s">
        <v>459</v>
      </c>
      <c r="C224" s="204">
        <v>0</v>
      </c>
      <c r="D224" s="207">
        <f t="shared" si="1"/>
        <v>0</v>
      </c>
      <c r="E224" s="203"/>
    </row>
    <row r="225" spans="1:5" x14ac:dyDescent="0.2">
      <c r="A225" s="73">
        <v>5611</v>
      </c>
      <c r="B225" s="71" t="s">
        <v>460</v>
      </c>
      <c r="C225" s="74">
        <v>0</v>
      </c>
      <c r="D225" s="75">
        <f t="shared" si="1"/>
        <v>0</v>
      </c>
      <c r="E225" s="71"/>
    </row>
  </sheetData>
  <sheetProtection formatCells="0" formatColumns="0" formatRows="0" insertColumns="0" insertRows="0" insertHyperlinks="0" deleteColumns="0" deleteRows="0" sort="0" autoFilter="0" pivotTables="0"/>
  <autoFilter ref="C1:C225" xr:uid="{00000000-0009-0000-0000-000003000000}"/>
  <mergeCells count="3">
    <mergeCell ref="A1:C1"/>
    <mergeCell ref="A2:C2"/>
    <mergeCell ref="A3:C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C37"/>
  <sheetViews>
    <sheetView topLeftCell="A4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2" t="s">
        <v>579</v>
      </c>
      <c r="B4" s="29" t="s">
        <v>78</v>
      </c>
    </row>
    <row r="5" spans="1:2" ht="14.1" customHeight="1" x14ac:dyDescent="0.2">
      <c r="A5" s="113"/>
      <c r="B5" s="29" t="s">
        <v>51</v>
      </c>
    </row>
    <row r="6" spans="1:2" ht="14.1" customHeight="1" x14ac:dyDescent="0.2">
      <c r="A6" s="113"/>
      <c r="B6" s="29" t="s">
        <v>148</v>
      </c>
    </row>
    <row r="7" spans="1:2" ht="14.1" customHeight="1" x14ac:dyDescent="0.2">
      <c r="A7" s="113"/>
      <c r="B7" s="29" t="s">
        <v>63</v>
      </c>
    </row>
    <row r="8" spans="1:2" x14ac:dyDescent="0.2">
      <c r="A8" s="113"/>
    </row>
    <row r="9" spans="1:2" x14ac:dyDescent="0.2">
      <c r="A9" s="112" t="s">
        <v>580</v>
      </c>
      <c r="B9" s="27" t="s">
        <v>150</v>
      </c>
    </row>
    <row r="10" spans="1:2" ht="15" customHeight="1" x14ac:dyDescent="0.2">
      <c r="A10" s="113"/>
      <c r="B10" s="35" t="s">
        <v>63</v>
      </c>
    </row>
    <row r="11" spans="1:2" x14ac:dyDescent="0.2">
      <c r="A11" s="113"/>
    </row>
    <row r="12" spans="1:2" x14ac:dyDescent="0.2">
      <c r="A12" s="112" t="s">
        <v>581</v>
      </c>
      <c r="B12" s="27" t="s">
        <v>150</v>
      </c>
    </row>
    <row r="13" spans="1:2" ht="22.5" x14ac:dyDescent="0.2">
      <c r="A13" s="113"/>
      <c r="B13" s="27" t="s">
        <v>70</v>
      </c>
    </row>
    <row r="14" spans="1:2" x14ac:dyDescent="0.2">
      <c r="A14" s="113"/>
      <c r="B14" s="35" t="s">
        <v>63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12" t="s">
        <v>583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E37"/>
  <sheetViews>
    <sheetView workbookViewId="0">
      <selection activeCell="D36" sqref="D35:D36"/>
    </sheetView>
  </sheetViews>
  <sheetFormatPr baseColWidth="10" defaultColWidth="9.140625" defaultRowHeight="11.25" x14ac:dyDescent="0.2"/>
  <cols>
    <col min="1" max="1" width="16.7109375" style="52" customWidth="1"/>
    <col min="2" max="2" width="48.140625" style="52" customWidth="1"/>
    <col min="3" max="3" width="22.85546875" style="52" customWidth="1"/>
    <col min="4" max="5" width="16.7109375" style="52" customWidth="1"/>
    <col min="6" max="7" width="9.140625" style="52"/>
    <col min="8" max="8" width="10.140625" style="52" bestFit="1" customWidth="1"/>
    <col min="9" max="16384" width="9.140625" style="52"/>
  </cols>
  <sheetData>
    <row r="1" spans="1:5" ht="18.95" customHeight="1" x14ac:dyDescent="0.2">
      <c r="A1" s="181" t="str">
        <f>ESF!A1</f>
        <v>ACADEMIA METROPOLITANA DE SEGURIDAD PÚBLICA DE LEÓN, GUANAJUATO</v>
      </c>
      <c r="B1" s="181"/>
      <c r="C1" s="181"/>
      <c r="D1" s="50" t="s">
        <v>185</v>
      </c>
      <c r="E1" s="51">
        <f>ESF!H1</f>
        <v>2020</v>
      </c>
    </row>
    <row r="2" spans="1:5" ht="18.95" customHeight="1" x14ac:dyDescent="0.2">
      <c r="A2" s="181" t="s">
        <v>461</v>
      </c>
      <c r="B2" s="181"/>
      <c r="C2" s="181"/>
      <c r="D2" s="50" t="s">
        <v>187</v>
      </c>
      <c r="E2" s="51" t="str">
        <f>ESF!H2</f>
        <v>Trimestral</v>
      </c>
    </row>
    <row r="3" spans="1:5" ht="18.95" customHeight="1" x14ac:dyDescent="0.2">
      <c r="A3" s="181" t="str">
        <f>ESF!A3</f>
        <v>Correspondiente del 01 de Enero al 31 de Diciembre de 2020</v>
      </c>
      <c r="B3" s="181"/>
      <c r="C3" s="181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328</v>
      </c>
      <c r="C8" s="57">
        <v>0</v>
      </c>
    </row>
    <row r="9" spans="1:5" x14ac:dyDescent="0.2">
      <c r="A9" s="56">
        <v>3120</v>
      </c>
      <c r="B9" s="52" t="s">
        <v>462</v>
      </c>
      <c r="C9" s="57">
        <v>0</v>
      </c>
    </row>
    <row r="10" spans="1:5" x14ac:dyDescent="0.2">
      <c r="A10" s="56">
        <v>3130</v>
      </c>
      <c r="B10" s="52" t="s">
        <v>463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464</v>
      </c>
      <c r="E13" s="55"/>
    </row>
    <row r="14" spans="1:5" x14ac:dyDescent="0.2">
      <c r="A14" s="212">
        <v>3210</v>
      </c>
      <c r="B14" s="213" t="s">
        <v>465</v>
      </c>
      <c r="C14" s="214">
        <f>SUM(C15)</f>
        <v>1466331.650000006</v>
      </c>
      <c r="D14" s="213"/>
      <c r="E14" s="213"/>
    </row>
    <row r="15" spans="1:5" x14ac:dyDescent="0.2">
      <c r="A15" s="56" t="s">
        <v>767</v>
      </c>
      <c r="B15" s="52" t="s">
        <v>768</v>
      </c>
      <c r="C15" s="57">
        <v>1466331.650000006</v>
      </c>
      <c r="D15" s="52" t="s">
        <v>807</v>
      </c>
    </row>
    <row r="16" spans="1:5" x14ac:dyDescent="0.2">
      <c r="A16" s="212">
        <v>3220</v>
      </c>
      <c r="B16" s="213" t="s">
        <v>466</v>
      </c>
      <c r="C16" s="214">
        <f>SUM(C17:C25)</f>
        <v>22972807.489999998</v>
      </c>
      <c r="D16" s="213"/>
      <c r="E16" s="213"/>
    </row>
    <row r="17" spans="1:4" x14ac:dyDescent="0.2">
      <c r="A17" s="56" t="s">
        <v>769</v>
      </c>
      <c r="B17" s="52" t="s">
        <v>770</v>
      </c>
      <c r="C17" s="57">
        <v>2790361.87</v>
      </c>
      <c r="D17" s="52" t="s">
        <v>807</v>
      </c>
    </row>
    <row r="18" spans="1:4" x14ac:dyDescent="0.2">
      <c r="A18" s="56" t="s">
        <v>771</v>
      </c>
      <c r="B18" s="52" t="s">
        <v>772</v>
      </c>
      <c r="C18" s="57">
        <v>2040543.66</v>
      </c>
      <c r="D18" s="52" t="s">
        <v>807</v>
      </c>
    </row>
    <row r="19" spans="1:4" x14ac:dyDescent="0.2">
      <c r="A19" s="56" t="s">
        <v>773</v>
      </c>
      <c r="B19" s="52" t="s">
        <v>774</v>
      </c>
      <c r="C19" s="57">
        <v>1139264.5900000001</v>
      </c>
      <c r="D19" s="52" t="s">
        <v>807</v>
      </c>
    </row>
    <row r="20" spans="1:4" x14ac:dyDescent="0.2">
      <c r="A20" s="56" t="s">
        <v>775</v>
      </c>
      <c r="B20" s="52" t="s">
        <v>776</v>
      </c>
      <c r="C20" s="57">
        <v>-1188462.8700000001</v>
      </c>
      <c r="D20" s="52" t="s">
        <v>807</v>
      </c>
    </row>
    <row r="21" spans="1:4" x14ac:dyDescent="0.2">
      <c r="A21" s="56" t="s">
        <v>777</v>
      </c>
      <c r="B21" s="52" t="s">
        <v>778</v>
      </c>
      <c r="C21" s="57">
        <v>1154421.8799999999</v>
      </c>
      <c r="D21" s="52" t="s">
        <v>807</v>
      </c>
    </row>
    <row r="22" spans="1:4" x14ac:dyDescent="0.2">
      <c r="A22" s="56" t="s">
        <v>779</v>
      </c>
      <c r="B22" s="52" t="s">
        <v>780</v>
      </c>
      <c r="C22" s="57">
        <v>1941794.52</v>
      </c>
      <c r="D22" s="52" t="s">
        <v>807</v>
      </c>
    </row>
    <row r="23" spans="1:4" x14ac:dyDescent="0.2">
      <c r="A23" s="56" t="s">
        <v>781</v>
      </c>
      <c r="B23" s="52" t="s">
        <v>782</v>
      </c>
      <c r="C23" s="57">
        <v>-2748352.32</v>
      </c>
      <c r="D23" s="52" t="s">
        <v>807</v>
      </c>
    </row>
    <row r="24" spans="1:4" x14ac:dyDescent="0.2">
      <c r="A24" s="56" t="s">
        <v>783</v>
      </c>
      <c r="B24" s="52" t="s">
        <v>784</v>
      </c>
      <c r="C24" s="57">
        <v>14009082.18</v>
      </c>
      <c r="D24" s="52" t="s">
        <v>807</v>
      </c>
    </row>
    <row r="25" spans="1:4" x14ac:dyDescent="0.2">
      <c r="A25" s="56" t="s">
        <v>785</v>
      </c>
      <c r="B25" s="52" t="s">
        <v>786</v>
      </c>
      <c r="C25" s="57">
        <v>3834153.98</v>
      </c>
      <c r="D25" s="52" t="s">
        <v>807</v>
      </c>
    </row>
    <row r="26" spans="1:4" x14ac:dyDescent="0.2">
      <c r="A26" s="56">
        <v>3230</v>
      </c>
      <c r="B26" s="52" t="s">
        <v>467</v>
      </c>
      <c r="C26" s="57">
        <v>0</v>
      </c>
    </row>
    <row r="27" spans="1:4" x14ac:dyDescent="0.2">
      <c r="A27" s="56">
        <v>3231</v>
      </c>
      <c r="B27" s="52" t="s">
        <v>468</v>
      </c>
      <c r="C27" s="57">
        <v>0</v>
      </c>
    </row>
    <row r="28" spans="1:4" x14ac:dyDescent="0.2">
      <c r="A28" s="56">
        <v>3232</v>
      </c>
      <c r="B28" s="52" t="s">
        <v>469</v>
      </c>
      <c r="C28" s="57">
        <v>0</v>
      </c>
    </row>
    <row r="29" spans="1:4" x14ac:dyDescent="0.2">
      <c r="A29" s="56">
        <v>3233</v>
      </c>
      <c r="B29" s="52" t="s">
        <v>470</v>
      </c>
      <c r="C29" s="57">
        <v>0</v>
      </c>
    </row>
    <row r="30" spans="1:4" x14ac:dyDescent="0.2">
      <c r="A30" s="56">
        <v>3239</v>
      </c>
      <c r="B30" s="52" t="s">
        <v>471</v>
      </c>
      <c r="C30" s="57">
        <v>0</v>
      </c>
    </row>
    <row r="31" spans="1:4" x14ac:dyDescent="0.2">
      <c r="A31" s="56">
        <v>3240</v>
      </c>
      <c r="B31" s="52" t="s">
        <v>472</v>
      </c>
      <c r="C31" s="57">
        <v>0</v>
      </c>
    </row>
    <row r="32" spans="1:4" x14ac:dyDescent="0.2">
      <c r="A32" s="56">
        <v>3241</v>
      </c>
      <c r="B32" s="52" t="s">
        <v>473</v>
      </c>
      <c r="C32" s="57">
        <v>0</v>
      </c>
    </row>
    <row r="33" spans="1:3" x14ac:dyDescent="0.2">
      <c r="A33" s="56">
        <v>3242</v>
      </c>
      <c r="B33" s="52" t="s">
        <v>474</v>
      </c>
      <c r="C33" s="57">
        <v>0</v>
      </c>
    </row>
    <row r="34" spans="1:3" x14ac:dyDescent="0.2">
      <c r="A34" s="56">
        <v>3243</v>
      </c>
      <c r="B34" s="52" t="s">
        <v>475</v>
      </c>
      <c r="C34" s="57">
        <v>0</v>
      </c>
    </row>
    <row r="35" spans="1:3" x14ac:dyDescent="0.2">
      <c r="A35" s="56">
        <v>3250</v>
      </c>
      <c r="B35" s="52" t="s">
        <v>476</v>
      </c>
      <c r="C35" s="57">
        <v>0</v>
      </c>
    </row>
    <row r="36" spans="1:3" x14ac:dyDescent="0.2">
      <c r="A36" s="56">
        <v>3251</v>
      </c>
      <c r="B36" s="52" t="s">
        <v>477</v>
      </c>
      <c r="C36" s="57">
        <v>0</v>
      </c>
    </row>
    <row r="37" spans="1:3" x14ac:dyDescent="0.2">
      <c r="A37" s="56">
        <v>3252</v>
      </c>
      <c r="B37" s="52" t="s">
        <v>478</v>
      </c>
      <c r="C3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2" t="s">
        <v>23</v>
      </c>
      <c r="B4" s="29" t="s">
        <v>78</v>
      </c>
    </row>
    <row r="5" spans="1:2" ht="15" customHeight="1" x14ac:dyDescent="0.2">
      <c r="A5" s="112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J86"/>
  <sheetViews>
    <sheetView topLeftCell="A58" workbookViewId="0">
      <selection activeCell="B60" sqref="B60"/>
    </sheetView>
  </sheetViews>
  <sheetFormatPr baseColWidth="10" defaultColWidth="9.140625" defaultRowHeight="11.25" x14ac:dyDescent="0.2"/>
  <cols>
    <col min="1" max="1" width="19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6" width="13.28515625" style="52" customWidth="1"/>
    <col min="7" max="7" width="10.140625" style="52" bestFit="1" customWidth="1"/>
    <col min="8" max="16384" width="9.140625" style="52"/>
  </cols>
  <sheetData>
    <row r="1" spans="1:5" s="58" customFormat="1" ht="18.95" customHeight="1" x14ac:dyDescent="0.25">
      <c r="A1" s="181" t="str">
        <f>ESF!A1</f>
        <v>ACADEMIA METROPOLITANA DE SEGURIDAD PÚBLICA DE LEÓN, GUANAJUATO</v>
      </c>
      <c r="B1" s="181"/>
      <c r="C1" s="181"/>
      <c r="D1" s="50" t="s">
        <v>185</v>
      </c>
      <c r="E1" s="51">
        <f>ESF!H1</f>
        <v>2020</v>
      </c>
    </row>
    <row r="2" spans="1:5" s="58" customFormat="1" ht="18.95" customHeight="1" x14ac:dyDescent="0.25">
      <c r="A2" s="181" t="s">
        <v>479</v>
      </c>
      <c r="B2" s="181"/>
      <c r="C2" s="181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81" t="str">
        <f>ESF!A3</f>
        <v>Correspondiente del 01 de Enero al 31 de Diciembre de 2020</v>
      </c>
      <c r="B3" s="181"/>
      <c r="C3" s="181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212">
        <v>1111</v>
      </c>
      <c r="B8" s="213" t="s">
        <v>480</v>
      </c>
      <c r="C8" s="214">
        <f>SUM(C9:C10)</f>
        <v>5541.38</v>
      </c>
      <c r="D8" s="214">
        <f t="shared" ref="D8:E8" si="0">SUM(D9:D10)</f>
        <v>5541.38</v>
      </c>
      <c r="E8" s="214">
        <f t="shared" si="0"/>
        <v>0</v>
      </c>
    </row>
    <row r="9" spans="1:5" x14ac:dyDescent="0.2">
      <c r="A9" s="56" t="s">
        <v>787</v>
      </c>
      <c r="B9" s="52" t="s">
        <v>788</v>
      </c>
      <c r="C9" s="57">
        <v>5141.38</v>
      </c>
      <c r="D9" s="57">
        <v>5141.38</v>
      </c>
      <c r="E9" s="52">
        <f>+D9-C9</f>
        <v>0</v>
      </c>
    </row>
    <row r="10" spans="1:5" x14ac:dyDescent="0.2">
      <c r="A10" s="56" t="s">
        <v>789</v>
      </c>
      <c r="B10" s="52" t="s">
        <v>790</v>
      </c>
      <c r="C10" s="57">
        <v>400</v>
      </c>
      <c r="D10" s="57">
        <v>400</v>
      </c>
      <c r="E10" s="52">
        <f>+D10-C10</f>
        <v>0</v>
      </c>
    </row>
    <row r="11" spans="1:5" x14ac:dyDescent="0.2">
      <c r="A11" s="212">
        <v>1112</v>
      </c>
      <c r="B11" s="213" t="s">
        <v>481</v>
      </c>
      <c r="C11" s="214">
        <f>SUM(C12:C15)</f>
        <v>20925657.329999998</v>
      </c>
      <c r="D11" s="214">
        <f t="shared" ref="D11:E11" si="1">SUM(D12:D15)</f>
        <v>17241013.609999999</v>
      </c>
      <c r="E11" s="214">
        <f t="shared" si="1"/>
        <v>-3684643.7199999979</v>
      </c>
    </row>
    <row r="12" spans="1:5" x14ac:dyDescent="0.2">
      <c r="A12" s="56" t="s">
        <v>791</v>
      </c>
      <c r="B12" s="52" t="s">
        <v>792</v>
      </c>
      <c r="C12" s="152">
        <v>592012.11</v>
      </c>
      <c r="D12" s="57">
        <v>591951.92000000004</v>
      </c>
      <c r="E12" s="52">
        <f>+D12-C12</f>
        <v>-60.189999999944121</v>
      </c>
    </row>
    <row r="13" spans="1:5" x14ac:dyDescent="0.2">
      <c r="A13" s="56" t="s">
        <v>793</v>
      </c>
      <c r="B13" s="52" t="s">
        <v>794</v>
      </c>
      <c r="C13" s="152">
        <v>20333645.219999999</v>
      </c>
      <c r="D13" s="57">
        <v>10291231.470000001</v>
      </c>
      <c r="E13" s="52">
        <f>+D13-C13</f>
        <v>-10042413.749999998</v>
      </c>
    </row>
    <row r="14" spans="1:5" x14ac:dyDescent="0.2">
      <c r="A14" s="56" t="s">
        <v>795</v>
      </c>
      <c r="B14" s="52" t="s">
        <v>796</v>
      </c>
      <c r="C14" s="57">
        <v>0</v>
      </c>
      <c r="D14" s="57">
        <v>9522.77</v>
      </c>
      <c r="E14" s="52">
        <f>+D14-C14</f>
        <v>9522.77</v>
      </c>
    </row>
    <row r="15" spans="1:5" x14ac:dyDescent="0.2">
      <c r="A15" s="56" t="s">
        <v>797</v>
      </c>
      <c r="B15" s="52" t="s">
        <v>798</v>
      </c>
      <c r="C15" s="57">
        <v>0</v>
      </c>
      <c r="D15" s="57">
        <v>6348307.4500000002</v>
      </c>
      <c r="E15" s="52">
        <f>+D15-C15</f>
        <v>6348307.4500000002</v>
      </c>
    </row>
    <row r="16" spans="1:5" x14ac:dyDescent="0.2">
      <c r="A16" s="56">
        <v>1113</v>
      </c>
      <c r="B16" s="52" t="s">
        <v>482</v>
      </c>
      <c r="C16" s="57">
        <v>0</v>
      </c>
      <c r="D16" s="57">
        <v>0</v>
      </c>
    </row>
    <row r="17" spans="1:5" x14ac:dyDescent="0.2">
      <c r="A17" s="56">
        <v>1114</v>
      </c>
      <c r="B17" s="52" t="s">
        <v>191</v>
      </c>
      <c r="C17" s="57">
        <v>0</v>
      </c>
      <c r="D17" s="57">
        <v>0</v>
      </c>
    </row>
    <row r="18" spans="1:5" x14ac:dyDescent="0.2">
      <c r="A18" s="56">
        <v>1115</v>
      </c>
      <c r="B18" s="52" t="s">
        <v>192</v>
      </c>
      <c r="C18" s="57">
        <v>0</v>
      </c>
      <c r="D18" s="57">
        <v>0</v>
      </c>
    </row>
    <row r="19" spans="1:5" x14ac:dyDescent="0.2">
      <c r="A19" s="56">
        <v>1116</v>
      </c>
      <c r="B19" s="52" t="s">
        <v>483</v>
      </c>
      <c r="C19" s="57">
        <v>0</v>
      </c>
      <c r="D19" s="57">
        <v>0</v>
      </c>
    </row>
    <row r="20" spans="1:5" x14ac:dyDescent="0.2">
      <c r="A20" s="56">
        <v>1119</v>
      </c>
      <c r="B20" s="52" t="s">
        <v>484</v>
      </c>
      <c r="C20" s="57">
        <v>0</v>
      </c>
      <c r="D20" s="57">
        <v>0</v>
      </c>
    </row>
    <row r="21" spans="1:5" x14ac:dyDescent="0.2">
      <c r="A21" s="216">
        <v>1110</v>
      </c>
      <c r="B21" s="217" t="s">
        <v>485</v>
      </c>
      <c r="C21" s="218">
        <f>+C8+C11</f>
        <v>20931198.709999997</v>
      </c>
      <c r="D21" s="218">
        <f t="shared" ref="D21:E21" si="2">+D8+D11</f>
        <v>17246554.989999998</v>
      </c>
      <c r="E21" s="218">
        <f t="shared" si="2"/>
        <v>-3684643.7199999979</v>
      </c>
    </row>
    <row r="24" spans="1:5" x14ac:dyDescent="0.2">
      <c r="A24" s="54" t="s">
        <v>167</v>
      </c>
      <c r="B24" s="54"/>
      <c r="C24" s="54"/>
      <c r="D24" s="54"/>
      <c r="E24" s="54"/>
    </row>
    <row r="25" spans="1:5" x14ac:dyDescent="0.2">
      <c r="A25" s="55" t="s">
        <v>146</v>
      </c>
      <c r="B25" s="55" t="s">
        <v>143</v>
      </c>
      <c r="C25" s="55" t="s">
        <v>144</v>
      </c>
      <c r="D25" s="55" t="s">
        <v>486</v>
      </c>
      <c r="E25" s="55" t="s">
        <v>170</v>
      </c>
    </row>
    <row r="26" spans="1:5" x14ac:dyDescent="0.2">
      <c r="A26" s="219">
        <v>1230</v>
      </c>
      <c r="B26" s="220" t="s">
        <v>221</v>
      </c>
      <c r="C26" s="221">
        <v>0</v>
      </c>
      <c r="D26" s="220"/>
      <c r="E26" s="220"/>
    </row>
    <row r="27" spans="1:5" x14ac:dyDescent="0.2">
      <c r="A27" s="56">
        <v>1231</v>
      </c>
      <c r="B27" s="52" t="s">
        <v>222</v>
      </c>
      <c r="C27" s="57">
        <v>0</v>
      </c>
    </row>
    <row r="28" spans="1:5" x14ac:dyDescent="0.2">
      <c r="A28" s="56">
        <v>1232</v>
      </c>
      <c r="B28" s="52" t="s">
        <v>223</v>
      </c>
      <c r="C28" s="57">
        <v>0</v>
      </c>
    </row>
    <row r="29" spans="1:5" x14ac:dyDescent="0.2">
      <c r="A29" s="56">
        <v>1233</v>
      </c>
      <c r="B29" s="52" t="s">
        <v>224</v>
      </c>
      <c r="C29" s="57">
        <v>0</v>
      </c>
    </row>
    <row r="30" spans="1:5" x14ac:dyDescent="0.2">
      <c r="A30" s="56">
        <v>1234</v>
      </c>
      <c r="B30" s="52" t="s">
        <v>225</v>
      </c>
      <c r="C30" s="57">
        <v>0</v>
      </c>
    </row>
    <row r="31" spans="1:5" x14ac:dyDescent="0.2">
      <c r="A31" s="56">
        <v>1235</v>
      </c>
      <c r="B31" s="52" t="s">
        <v>226</v>
      </c>
      <c r="C31" s="57">
        <v>0</v>
      </c>
    </row>
    <row r="32" spans="1:5" x14ac:dyDescent="0.2">
      <c r="A32" s="56">
        <v>1236</v>
      </c>
      <c r="B32" s="52" t="s">
        <v>227</v>
      </c>
      <c r="C32" s="57">
        <v>0</v>
      </c>
    </row>
    <row r="33" spans="1:10" x14ac:dyDescent="0.2">
      <c r="A33" s="56">
        <v>1239</v>
      </c>
      <c r="B33" s="52" t="s">
        <v>228</v>
      </c>
      <c r="C33" s="57">
        <v>0</v>
      </c>
    </row>
    <row r="34" spans="1:10" x14ac:dyDescent="0.2">
      <c r="A34" s="212">
        <v>1240</v>
      </c>
      <c r="B34" s="213" t="s">
        <v>229</v>
      </c>
      <c r="C34" s="214">
        <f>SUM(C35:C42)</f>
        <v>430236.96999999991</v>
      </c>
      <c r="D34" s="213"/>
      <c r="E34" s="214">
        <f>SUM(E35:E42)</f>
        <v>430236.96999999991</v>
      </c>
      <c r="F34" s="57"/>
      <c r="J34" s="57"/>
    </row>
    <row r="35" spans="1:10" x14ac:dyDescent="0.2">
      <c r="A35" s="56">
        <v>1241</v>
      </c>
      <c r="B35" s="52" t="s">
        <v>230</v>
      </c>
      <c r="C35" s="152">
        <v>-1622284.1400000001</v>
      </c>
      <c r="E35" s="52">
        <v>-1622284.1400000001</v>
      </c>
      <c r="J35" s="57"/>
    </row>
    <row r="36" spans="1:10" x14ac:dyDescent="0.2">
      <c r="A36" s="56">
        <v>1242</v>
      </c>
      <c r="B36" s="52" t="s">
        <v>231</v>
      </c>
      <c r="C36" s="152">
        <v>-134512.35999999999</v>
      </c>
      <c r="E36" s="52">
        <v>-134512.35999999999</v>
      </c>
    </row>
    <row r="37" spans="1:10" x14ac:dyDescent="0.2">
      <c r="A37" s="56">
        <v>1243</v>
      </c>
      <c r="B37" s="52" t="s">
        <v>232</v>
      </c>
      <c r="C37" s="152">
        <v>371.76000000000022</v>
      </c>
      <c r="E37" s="52">
        <v>371.76000000000022</v>
      </c>
    </row>
    <row r="38" spans="1:10" x14ac:dyDescent="0.2">
      <c r="A38" s="56">
        <v>1244</v>
      </c>
      <c r="B38" s="52" t="s">
        <v>233</v>
      </c>
      <c r="C38" s="152">
        <v>2280699.84</v>
      </c>
      <c r="E38" s="52">
        <v>2280699.84</v>
      </c>
    </row>
    <row r="39" spans="1:10" x14ac:dyDescent="0.2">
      <c r="A39" s="56">
        <v>1245</v>
      </c>
      <c r="B39" s="52" t="s">
        <v>234</v>
      </c>
      <c r="C39" s="152">
        <v>-238202.31</v>
      </c>
      <c r="E39" s="52">
        <v>-238202.31</v>
      </c>
    </row>
    <row r="40" spans="1:10" x14ac:dyDescent="0.2">
      <c r="A40" s="56">
        <v>1246</v>
      </c>
      <c r="B40" s="52" t="s">
        <v>235</v>
      </c>
      <c r="C40" s="152">
        <v>144164.18000000005</v>
      </c>
      <c r="E40" s="52">
        <v>144164.18000000005</v>
      </c>
    </row>
    <row r="41" spans="1:10" x14ac:dyDescent="0.2">
      <c r="A41" s="56">
        <v>1247</v>
      </c>
      <c r="B41" s="52" t="s">
        <v>236</v>
      </c>
      <c r="C41" s="57">
        <v>0</v>
      </c>
      <c r="E41" s="52">
        <v>0</v>
      </c>
    </row>
    <row r="42" spans="1:10" x14ac:dyDescent="0.2">
      <c r="A42" s="56">
        <v>1248</v>
      </c>
      <c r="B42" s="52" t="s">
        <v>237</v>
      </c>
      <c r="C42" s="57">
        <v>0</v>
      </c>
      <c r="E42" s="52">
        <v>0</v>
      </c>
    </row>
    <row r="43" spans="1:10" x14ac:dyDescent="0.2">
      <c r="A43" s="212">
        <v>1250</v>
      </c>
      <c r="B43" s="213" t="s">
        <v>239</v>
      </c>
      <c r="C43" s="214">
        <f>SUM(C44:C48)</f>
        <v>-24071.679999999935</v>
      </c>
      <c r="D43" s="213"/>
      <c r="E43" s="214">
        <f>SUM(E44:E48)</f>
        <v>-24071.679999999935</v>
      </c>
    </row>
    <row r="44" spans="1:10" x14ac:dyDescent="0.2">
      <c r="A44" s="56">
        <v>1251</v>
      </c>
      <c r="B44" s="52" t="s">
        <v>240</v>
      </c>
      <c r="C44" s="152">
        <v>-1466.6799999999348</v>
      </c>
      <c r="E44" s="57">
        <v>-1466.6799999999348</v>
      </c>
    </row>
    <row r="45" spans="1:10" x14ac:dyDescent="0.2">
      <c r="A45" s="56">
        <v>1252</v>
      </c>
      <c r="B45" s="52" t="s">
        <v>241</v>
      </c>
      <c r="C45" s="152">
        <v>0</v>
      </c>
      <c r="E45" s="57">
        <v>0</v>
      </c>
    </row>
    <row r="46" spans="1:10" x14ac:dyDescent="0.2">
      <c r="A46" s="56">
        <v>1253</v>
      </c>
      <c r="B46" s="52" t="s">
        <v>242</v>
      </c>
      <c r="C46" s="152">
        <v>0</v>
      </c>
      <c r="E46" s="57">
        <v>0</v>
      </c>
    </row>
    <row r="47" spans="1:10" x14ac:dyDescent="0.2">
      <c r="A47" s="56">
        <v>1254</v>
      </c>
      <c r="B47" s="52" t="s">
        <v>243</v>
      </c>
      <c r="C47" s="152">
        <v>0</v>
      </c>
      <c r="E47" s="57">
        <v>0</v>
      </c>
    </row>
    <row r="48" spans="1:10" x14ac:dyDescent="0.2">
      <c r="A48" s="56">
        <v>1259</v>
      </c>
      <c r="B48" s="52" t="s">
        <v>244</v>
      </c>
      <c r="C48" s="152">
        <v>-22605</v>
      </c>
      <c r="E48" s="57">
        <v>-22605</v>
      </c>
    </row>
    <row r="49" spans="1:4" x14ac:dyDescent="0.2">
      <c r="C49" s="222"/>
    </row>
    <row r="50" spans="1:4" x14ac:dyDescent="0.2">
      <c r="A50" s="54" t="s">
        <v>175</v>
      </c>
      <c r="B50" s="54"/>
      <c r="C50" s="54"/>
      <c r="D50" s="54"/>
    </row>
    <row r="51" spans="1:4" x14ac:dyDescent="0.2">
      <c r="A51" s="55" t="s">
        <v>146</v>
      </c>
      <c r="B51" s="55" t="s">
        <v>143</v>
      </c>
      <c r="C51" s="123" t="s">
        <v>616</v>
      </c>
      <c r="D51" s="123" t="s">
        <v>168</v>
      </c>
    </row>
    <row r="52" spans="1:4" x14ac:dyDescent="0.2">
      <c r="A52" s="216">
        <v>5500</v>
      </c>
      <c r="B52" s="217" t="s">
        <v>432</v>
      </c>
      <c r="C52" s="214">
        <f>+C53+C62+C65+C71+C73+C75</f>
        <v>4030449.03</v>
      </c>
      <c r="D52" s="214">
        <f>+D53+D62+D65+D71+D73+D75</f>
        <v>4716739.8499999996</v>
      </c>
    </row>
    <row r="53" spans="1:4" x14ac:dyDescent="0.2">
      <c r="A53" s="212">
        <v>5510</v>
      </c>
      <c r="B53" s="213" t="s">
        <v>433</v>
      </c>
      <c r="C53" s="214">
        <f>+C54+C55+C56+C57+C58+C59+C60+C61</f>
        <v>4030449.03</v>
      </c>
      <c r="D53" s="214">
        <f>+D54+D55+D56+D57+D58+D59+D60+D61</f>
        <v>4716739.8499999996</v>
      </c>
    </row>
    <row r="54" spans="1:4" x14ac:dyDescent="0.2">
      <c r="A54" s="56">
        <v>5511</v>
      </c>
      <c r="B54" s="52" t="s">
        <v>434</v>
      </c>
      <c r="C54" s="57">
        <v>0</v>
      </c>
      <c r="D54" s="57">
        <v>0</v>
      </c>
    </row>
    <row r="55" spans="1:4" x14ac:dyDescent="0.2">
      <c r="A55" s="56">
        <v>5512</v>
      </c>
      <c r="B55" s="52" t="s">
        <v>435</v>
      </c>
      <c r="C55" s="57">
        <v>0</v>
      </c>
      <c r="D55" s="57">
        <v>0</v>
      </c>
    </row>
    <row r="56" spans="1:4" x14ac:dyDescent="0.2">
      <c r="A56" s="56">
        <v>5513</v>
      </c>
      <c r="B56" s="52" t="s">
        <v>436</v>
      </c>
      <c r="C56" s="57">
        <v>0</v>
      </c>
      <c r="D56" s="57">
        <v>0</v>
      </c>
    </row>
    <row r="57" spans="1:4" x14ac:dyDescent="0.2">
      <c r="A57" s="56">
        <v>5514</v>
      </c>
      <c r="B57" s="52" t="s">
        <v>437</v>
      </c>
      <c r="C57" s="57">
        <v>0</v>
      </c>
      <c r="D57" s="57">
        <v>0</v>
      </c>
    </row>
    <row r="58" spans="1:4" x14ac:dyDescent="0.2">
      <c r="A58" s="56">
        <v>5515</v>
      </c>
      <c r="B58" s="52" t="s">
        <v>438</v>
      </c>
      <c r="C58" s="57">
        <v>3873140.8499999996</v>
      </c>
      <c r="D58" s="57">
        <v>4175698.06</v>
      </c>
    </row>
    <row r="59" spans="1:4" x14ac:dyDescent="0.2">
      <c r="A59" s="56">
        <v>5516</v>
      </c>
      <c r="B59" s="52" t="s">
        <v>439</v>
      </c>
      <c r="C59" s="57">
        <v>0</v>
      </c>
      <c r="D59" s="57">
        <v>0</v>
      </c>
    </row>
    <row r="60" spans="1:4" x14ac:dyDescent="0.2">
      <c r="A60" s="56">
        <v>5517</v>
      </c>
      <c r="B60" s="52" t="s">
        <v>440</v>
      </c>
      <c r="C60" s="57">
        <v>157308.18000000002</v>
      </c>
      <c r="D60" s="57">
        <v>541041.79</v>
      </c>
    </row>
    <row r="61" spans="1:4" x14ac:dyDescent="0.2">
      <c r="A61" s="56">
        <v>5518</v>
      </c>
      <c r="B61" s="52" t="s">
        <v>81</v>
      </c>
      <c r="C61" s="57">
        <v>0</v>
      </c>
      <c r="D61" s="57">
        <v>0</v>
      </c>
    </row>
    <row r="62" spans="1:4" x14ac:dyDescent="0.2">
      <c r="A62" s="56">
        <v>5520</v>
      </c>
      <c r="B62" s="52" t="s">
        <v>80</v>
      </c>
      <c r="C62" s="57">
        <v>0</v>
      </c>
      <c r="D62" s="57">
        <v>0</v>
      </c>
    </row>
    <row r="63" spans="1:4" x14ac:dyDescent="0.2">
      <c r="A63" s="56">
        <v>5521</v>
      </c>
      <c r="B63" s="52" t="s">
        <v>441</v>
      </c>
      <c r="C63" s="57">
        <v>0</v>
      </c>
      <c r="D63" s="57">
        <v>0</v>
      </c>
    </row>
    <row r="64" spans="1:4" x14ac:dyDescent="0.2">
      <c r="A64" s="56">
        <v>5522</v>
      </c>
      <c r="B64" s="52" t="s">
        <v>442</v>
      </c>
      <c r="C64" s="57">
        <v>0</v>
      </c>
      <c r="D64" s="57">
        <v>0</v>
      </c>
    </row>
    <row r="65" spans="1:4" x14ac:dyDescent="0.2">
      <c r="A65" s="56">
        <v>5530</v>
      </c>
      <c r="B65" s="52" t="s">
        <v>443</v>
      </c>
      <c r="C65" s="57">
        <v>0</v>
      </c>
      <c r="D65" s="57">
        <v>0</v>
      </c>
    </row>
    <row r="66" spans="1:4" x14ac:dyDescent="0.2">
      <c r="A66" s="56">
        <v>5531</v>
      </c>
      <c r="B66" s="52" t="s">
        <v>444</v>
      </c>
      <c r="C66" s="57">
        <v>0</v>
      </c>
      <c r="D66" s="57">
        <v>0</v>
      </c>
    </row>
    <row r="67" spans="1:4" x14ac:dyDescent="0.2">
      <c r="A67" s="56">
        <v>5532</v>
      </c>
      <c r="B67" s="52" t="s">
        <v>445</v>
      </c>
      <c r="C67" s="57">
        <v>0</v>
      </c>
      <c r="D67" s="57">
        <v>0</v>
      </c>
    </row>
    <row r="68" spans="1:4" x14ac:dyDescent="0.2">
      <c r="A68" s="56">
        <v>5533</v>
      </c>
      <c r="B68" s="52" t="s">
        <v>446</v>
      </c>
      <c r="C68" s="57">
        <v>0</v>
      </c>
      <c r="D68" s="57">
        <v>0</v>
      </c>
    </row>
    <row r="69" spans="1:4" x14ac:dyDescent="0.2">
      <c r="A69" s="56">
        <v>5534</v>
      </c>
      <c r="B69" s="52" t="s">
        <v>447</v>
      </c>
      <c r="C69" s="57">
        <v>0</v>
      </c>
      <c r="D69" s="57">
        <v>0</v>
      </c>
    </row>
    <row r="70" spans="1:4" x14ac:dyDescent="0.2">
      <c r="A70" s="56">
        <v>5535</v>
      </c>
      <c r="B70" s="52" t="s">
        <v>448</v>
      </c>
      <c r="C70" s="57">
        <v>0</v>
      </c>
      <c r="D70" s="57">
        <v>0</v>
      </c>
    </row>
    <row r="71" spans="1:4" x14ac:dyDescent="0.2">
      <c r="A71" s="56">
        <v>5540</v>
      </c>
      <c r="B71" s="52" t="s">
        <v>449</v>
      </c>
      <c r="C71" s="57">
        <v>0</v>
      </c>
      <c r="D71" s="57">
        <v>0</v>
      </c>
    </row>
    <row r="72" spans="1:4" x14ac:dyDescent="0.2">
      <c r="A72" s="56">
        <v>5541</v>
      </c>
      <c r="B72" s="52" t="s">
        <v>449</v>
      </c>
      <c r="C72" s="57">
        <v>0</v>
      </c>
      <c r="D72" s="57">
        <v>0</v>
      </c>
    </row>
    <row r="73" spans="1:4" x14ac:dyDescent="0.2">
      <c r="A73" s="56">
        <v>5550</v>
      </c>
      <c r="B73" s="52" t="s">
        <v>450</v>
      </c>
      <c r="C73" s="57">
        <v>0</v>
      </c>
      <c r="D73" s="57">
        <v>0</v>
      </c>
    </row>
    <row r="74" spans="1:4" x14ac:dyDescent="0.2">
      <c r="A74" s="56">
        <v>5551</v>
      </c>
      <c r="B74" s="52" t="s">
        <v>450</v>
      </c>
      <c r="C74" s="57">
        <v>0</v>
      </c>
      <c r="D74" s="57">
        <v>0</v>
      </c>
    </row>
    <row r="75" spans="1:4" x14ac:dyDescent="0.2">
      <c r="A75" s="56">
        <v>5590</v>
      </c>
      <c r="B75" s="52" t="s">
        <v>451</v>
      </c>
      <c r="C75" s="57">
        <v>0</v>
      </c>
      <c r="D75" s="57">
        <v>0</v>
      </c>
    </row>
    <row r="76" spans="1:4" x14ac:dyDescent="0.2">
      <c r="A76" s="56">
        <v>5591</v>
      </c>
      <c r="B76" s="52" t="s">
        <v>452</v>
      </c>
      <c r="C76" s="57">
        <v>0</v>
      </c>
      <c r="D76" s="57">
        <v>0</v>
      </c>
    </row>
    <row r="77" spans="1:4" x14ac:dyDescent="0.2">
      <c r="A77" s="56">
        <v>5592</v>
      </c>
      <c r="B77" s="52" t="s">
        <v>453</v>
      </c>
      <c r="C77" s="57">
        <v>0</v>
      </c>
      <c r="D77" s="57">
        <v>0</v>
      </c>
    </row>
    <row r="78" spans="1:4" x14ac:dyDescent="0.2">
      <c r="A78" s="56">
        <v>5593</v>
      </c>
      <c r="B78" s="52" t="s">
        <v>454</v>
      </c>
      <c r="C78" s="57">
        <v>0</v>
      </c>
      <c r="D78" s="57">
        <v>0</v>
      </c>
    </row>
    <row r="79" spans="1:4" x14ac:dyDescent="0.2">
      <c r="A79" s="56">
        <v>5594</v>
      </c>
      <c r="B79" s="52" t="s">
        <v>455</v>
      </c>
      <c r="C79" s="57">
        <v>0</v>
      </c>
      <c r="D79" s="57">
        <v>0</v>
      </c>
    </row>
    <row r="80" spans="1:4" x14ac:dyDescent="0.2">
      <c r="A80" s="56">
        <v>5595</v>
      </c>
      <c r="B80" s="52" t="s">
        <v>456</v>
      </c>
      <c r="C80" s="57">
        <v>0</v>
      </c>
      <c r="D80" s="57">
        <v>0</v>
      </c>
    </row>
    <row r="81" spans="1:4" x14ac:dyDescent="0.2">
      <c r="A81" s="56">
        <v>5596</v>
      </c>
      <c r="B81" s="52" t="s">
        <v>349</v>
      </c>
      <c r="C81" s="57">
        <v>0</v>
      </c>
      <c r="D81" s="57">
        <v>0</v>
      </c>
    </row>
    <row r="82" spans="1:4" x14ac:dyDescent="0.2">
      <c r="A82" s="56">
        <v>5597</v>
      </c>
      <c r="B82" s="52" t="s">
        <v>457</v>
      </c>
      <c r="C82" s="57">
        <v>0</v>
      </c>
      <c r="D82" s="57">
        <v>0</v>
      </c>
    </row>
    <row r="83" spans="1:4" x14ac:dyDescent="0.2">
      <c r="A83" s="56">
        <v>5599</v>
      </c>
      <c r="B83" s="52" t="s">
        <v>458</v>
      </c>
      <c r="C83" s="57">
        <v>0</v>
      </c>
      <c r="D83" s="57">
        <v>0</v>
      </c>
    </row>
    <row r="84" spans="1:4" x14ac:dyDescent="0.2">
      <c r="A84" s="63">
        <v>5600</v>
      </c>
      <c r="B84" s="64" t="s">
        <v>79</v>
      </c>
      <c r="C84" s="57">
        <v>0</v>
      </c>
      <c r="D84" s="57">
        <v>0</v>
      </c>
    </row>
    <row r="85" spans="1:4" x14ac:dyDescent="0.2">
      <c r="A85" s="56">
        <v>5610</v>
      </c>
      <c r="B85" s="52" t="s">
        <v>459</v>
      </c>
      <c r="C85" s="57">
        <v>0</v>
      </c>
      <c r="D85" s="57">
        <v>0</v>
      </c>
    </row>
    <row r="86" spans="1:4" x14ac:dyDescent="0.2">
      <c r="A86" s="56">
        <v>5611</v>
      </c>
      <c r="B86" s="52" t="s">
        <v>460</v>
      </c>
      <c r="C86" s="57">
        <v>0</v>
      </c>
      <c r="D86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25 D51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51" xr:uid="{00000000-0002-0000-0700-000002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2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2" t="s">
        <v>29</v>
      </c>
      <c r="B9" s="27" t="s">
        <v>614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2" t="s">
        <v>76</v>
      </c>
      <c r="B13" s="29" t="s">
        <v>618</v>
      </c>
    </row>
    <row r="14" spans="1:2" x14ac:dyDescent="0.2">
      <c r="B14" s="29" t="s">
        <v>617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2020-02-04T18:43:53Z</cp:lastPrinted>
  <dcterms:created xsi:type="dcterms:W3CDTF">2012-12-11T20:36:24Z</dcterms:created>
  <dcterms:modified xsi:type="dcterms:W3CDTF">2021-01-17T20:00:10Z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